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3" sheetId="1" r:id="rId4"/>
  </sheets>
  <definedNames/>
  <calcPr/>
  <extLst>
    <ext uri="GoogleSheetsCustomDataVersion2">
      <go:sheetsCustomData xmlns:go="http://customooxmlschemas.google.com/" r:id="rId5" roundtripDataChecksum="cjpJ1aiHcdbsIDi9i6Xt5wIB+mmMSl7mqEAOxNf7KLE="/>
    </ext>
  </extLst>
</workbook>
</file>

<file path=xl/sharedStrings.xml><?xml version="1.0" encoding="utf-8"?>
<sst xmlns="http://schemas.openxmlformats.org/spreadsheetml/2006/main" count="560" uniqueCount="402">
  <si>
    <t>PADRON DE CENTROS FOCALIZADOS</t>
  </si>
  <si>
    <t>PADRON DE BENEFICIARIOS DEL EJERCICIO 2023</t>
  </si>
  <si>
    <t>ALUMNOS</t>
  </si>
  <si>
    <t>DOCENTES</t>
  </si>
  <si>
    <t>CENTROS</t>
  </si>
  <si>
    <t>ZONA</t>
  </si>
  <si>
    <t>CENTRO</t>
  </si>
  <si>
    <t>CLAVE C.T.</t>
  </si>
  <si>
    <t>Nombre del C. T.</t>
  </si>
  <si>
    <t>HOMBRES</t>
  </si>
  <si>
    <t>MUJERES</t>
  </si>
  <si>
    <t xml:space="preserve">TOTAL </t>
  </si>
  <si>
    <t>Z-1</t>
  </si>
  <si>
    <t>CAM EVA SÁMANO</t>
  </si>
  <si>
    <t>10DML0013Q</t>
  </si>
  <si>
    <t>Centro de Atención Múltiple Eva Samano</t>
  </si>
  <si>
    <t>USAER No. 4</t>
  </si>
  <si>
    <t>10FUA0004J</t>
  </si>
  <si>
    <t>Unidad de Servicio de Apoyo a la Educación Regular No. 4</t>
  </si>
  <si>
    <t>USAER No. 11</t>
  </si>
  <si>
    <t>10FUA0011T</t>
  </si>
  <si>
    <t>Unidad de Servicio de Apoyo a la Educación Regular No. 11</t>
  </si>
  <si>
    <t>USAER No.12</t>
  </si>
  <si>
    <t>10FUA0012S</t>
  </si>
  <si>
    <t>Unidad de Servicio de Apoyo a la Educación Regular No. 12</t>
  </si>
  <si>
    <t>USAER No. 37</t>
  </si>
  <si>
    <t>10FUA0037A</t>
  </si>
  <si>
    <t>Unidad de Servicio de Apoyo a la Educación Regular No. 37</t>
  </si>
  <si>
    <t>USAER No. 50</t>
  </si>
  <si>
    <t>10FUA0050V</t>
  </si>
  <si>
    <t>Unidad de Servicio de Apoyo a la Educación Regular No. 50</t>
  </si>
  <si>
    <t>USAER  No.  58</t>
  </si>
  <si>
    <t>10FUA0058N</t>
  </si>
  <si>
    <t>Unidad de Servicio de Apoyo a la Educación Regular No. 58</t>
  </si>
  <si>
    <t>USAER No. 67</t>
  </si>
  <si>
    <t>10FUA0067V</t>
  </si>
  <si>
    <t>Unidad de Servicio de Apoyo a la Educación Regular No. 67</t>
  </si>
  <si>
    <t>Z-2</t>
  </si>
  <si>
    <t>C.A.M. CREE</t>
  </si>
  <si>
    <t>10DML0005H</t>
  </si>
  <si>
    <t>Centro de Atención Múltiple CREE</t>
  </si>
  <si>
    <t>USAER No. 1</t>
  </si>
  <si>
    <t>10FUA0001M</t>
  </si>
  <si>
    <t>Unidad de Servicio de Apoyo a la Educación Regular No. 1</t>
  </si>
  <si>
    <t>USAER No. 5</t>
  </si>
  <si>
    <t>10FUA0005I</t>
  </si>
  <si>
    <t>Unidad de Servicio de Apoyo a la Educación Regular No. 5</t>
  </si>
  <si>
    <t>USAER No. 13</t>
  </si>
  <si>
    <t>10FUA0013R</t>
  </si>
  <si>
    <t>Unidad de Servicio de Apoyo a la Educación Regular No. 13</t>
  </si>
  <si>
    <t>USAER No. 43</t>
  </si>
  <si>
    <t>10FUA0043L</t>
  </si>
  <si>
    <t>Unidad de Servicio de Apoyo a la Educación Regular No. 43</t>
  </si>
  <si>
    <t>USAER No. 44</t>
  </si>
  <si>
    <t>10FUA0044K</t>
  </si>
  <si>
    <t>Unidad de Servicio de Apoyo a la Educación Regular No. 44</t>
  </si>
  <si>
    <t>USAER No. 59</t>
  </si>
  <si>
    <t>10FUA0059M</t>
  </si>
  <si>
    <t>Unidad de Servicio de Apoyo a la Educación Regular No. 59</t>
  </si>
  <si>
    <t>USAER No. 68</t>
  </si>
  <si>
    <t>10FUA0068U</t>
  </si>
  <si>
    <t>Unidad de Servicio de Apoyo a la Educación Regular No. 68</t>
  </si>
  <si>
    <t>Z-3</t>
  </si>
  <si>
    <t>C.A.M.  LA FORESTAL</t>
  </si>
  <si>
    <t>10DML0020Z</t>
  </si>
  <si>
    <t>Centro de Atención Múltiple No. 20</t>
  </si>
  <si>
    <t>USAER No. 8</t>
  </si>
  <si>
    <t>10FUA0008F</t>
  </si>
  <si>
    <t>Unidad de Servicio de Apoyo a la Educación Regular No. 8</t>
  </si>
  <si>
    <t>USAER No. 9</t>
  </si>
  <si>
    <t>10FUA0009E</t>
  </si>
  <si>
    <t>Unidad de Servicio de Apoyo a la Educación Regular No. 9</t>
  </si>
  <si>
    <t>USAER No. 14</t>
  </si>
  <si>
    <t>10FUA0014Q</t>
  </si>
  <si>
    <t>Unidad de Servicio de Apoyo a la Educación Regular No. 14</t>
  </si>
  <si>
    <t>USAER No. 47</t>
  </si>
  <si>
    <t>10FUA0047H</t>
  </si>
  <si>
    <t>Unidad de Servicio de Apoyo a la Educación Regular No. 47</t>
  </si>
  <si>
    <t>USAER No.57</t>
  </si>
  <si>
    <t>10FUA0057O</t>
  </si>
  <si>
    <t>Unidad de Servicio de Apoyo a la Educación Regular No. 57</t>
  </si>
  <si>
    <t>USAER No.  69</t>
  </si>
  <si>
    <t>10FUA0069T</t>
  </si>
  <si>
    <t>Unidad de Servicio de Apoyo a la Educación Regular No. 69</t>
  </si>
  <si>
    <t>Z-4</t>
  </si>
  <si>
    <t>C.A.M. JOYAS DEL VALLE</t>
  </si>
  <si>
    <t>10DML0024W</t>
  </si>
  <si>
    <t>Centro de Atención Múltiple No. 24</t>
  </si>
  <si>
    <t>USAER No. 15</t>
  </si>
  <si>
    <t>10FUA0015P</t>
  </si>
  <si>
    <t>Unidad de Servicio de Apoyo a la Educación Regular No. 15</t>
  </si>
  <si>
    <t>USAER No. 16</t>
  </si>
  <si>
    <t>10FUA0016O</t>
  </si>
  <si>
    <t>Unidad de Servicio de Apoyo a la Educación Regular No. 16</t>
  </si>
  <si>
    <t>USAER No. 39</t>
  </si>
  <si>
    <t>10FUA0039Z</t>
  </si>
  <si>
    <t>Unidad de Servicio de Apoyo a la Educación Regular No. 39</t>
  </si>
  <si>
    <t>USAER No. 52</t>
  </si>
  <si>
    <t>10FUA0052T</t>
  </si>
  <si>
    <t>Unidad de Servicio de Apoyo a la Educación Regular No. 52</t>
  </si>
  <si>
    <t>USAER No. 54</t>
  </si>
  <si>
    <t>10FUA0054R</t>
  </si>
  <si>
    <t>Unidad de Servicio de Apoyo a la Educación Regular No. 54</t>
  </si>
  <si>
    <t>USAER No. 34</t>
  </si>
  <si>
    <t>10FUA0034D</t>
  </si>
  <si>
    <t>Unidad de Servicio de Apoyo a la Educación Regular No. 34</t>
  </si>
  <si>
    <t>USAER No. 70</t>
  </si>
  <si>
    <t>10FUA0070I</t>
  </si>
  <si>
    <t>Unidad de Servicio de Apoyo a la Educación Regular No. 70</t>
  </si>
  <si>
    <t>Z-5</t>
  </si>
  <si>
    <t>CAM MARÍA MONTESSORI</t>
  </si>
  <si>
    <t>10DML0012R</t>
  </si>
  <si>
    <t>Centro de Atención Múltiple María Montessori</t>
  </si>
  <si>
    <t>CAM BENITO JUÁREZ</t>
  </si>
  <si>
    <t>10DML0017M</t>
  </si>
  <si>
    <t>Centro de Atención Múltiple Benito Juarez</t>
  </si>
  <si>
    <t>CAM JOSÉ VASCONCELOS</t>
  </si>
  <si>
    <t>10DML0019K</t>
  </si>
  <si>
    <t>Centro de Atención Múltiple José Vasconcelos</t>
  </si>
  <si>
    <t>CAM PEÑON BLANCO</t>
  </si>
  <si>
    <t>10DML0032E</t>
  </si>
  <si>
    <t>Centro de Atención Múltiple No. 32</t>
  </si>
  <si>
    <t>CAM CUAUHTEMOC</t>
  </si>
  <si>
    <t>10DML0001L</t>
  </si>
  <si>
    <t>Centro de Atención Múltiple No. 1</t>
  </si>
  <si>
    <t>USAER No.46</t>
  </si>
  <si>
    <t>10FUA0046I</t>
  </si>
  <si>
    <t>Unidad de Servicio de Apoyo a la Educación Regular No. 46</t>
  </si>
  <si>
    <t>USAER No. 49</t>
  </si>
  <si>
    <t>10FUA0049F</t>
  </si>
  <si>
    <t>Unidad de Servicio de Apoyo a la Educación Regular No. 49</t>
  </si>
  <si>
    <t>Z-6</t>
  </si>
  <si>
    <t>C.A.M. CANATLAN</t>
  </si>
  <si>
    <t>10DML0004I</t>
  </si>
  <si>
    <t>Centro de Atención Múltiple No. 4</t>
  </si>
  <si>
    <t>C.A.M. SANTIAGO PAPASQUIARO</t>
  </si>
  <si>
    <t>10DML0021Z</t>
  </si>
  <si>
    <t>Centro de Atención Múltiple No. 21</t>
  </si>
  <si>
    <t>C.A.M. NUEVO IDEAL</t>
  </si>
  <si>
    <t>10DML0030G</t>
  </si>
  <si>
    <t>Centro de Atención Múltiple No. 30</t>
  </si>
  <si>
    <t>USAER No. 17</t>
  </si>
  <si>
    <t>10FUA0017N</t>
  </si>
  <si>
    <t>Unidad de Servicio de Apoyo a la Educación Regular No. 17</t>
  </si>
  <si>
    <t>USAER No. 45</t>
  </si>
  <si>
    <t>10FUA0045J</t>
  </si>
  <si>
    <t>Unidad de Servicio de Apoyo a la Educación Regular No. 45</t>
  </si>
  <si>
    <t>C.A.M. TEPEHUANES</t>
  </si>
  <si>
    <t>10DML0035B</t>
  </si>
  <si>
    <t>Centro de Atención Múltiple No. 35</t>
  </si>
  <si>
    <t>Z-7</t>
  </si>
  <si>
    <t>CAM FANNY ANITÚA YÁÑEZ</t>
  </si>
  <si>
    <t>10DML0011S</t>
  </si>
  <si>
    <t>Centro de Atención Múltiple No. Fanny Anitua Ñañez</t>
  </si>
  <si>
    <t>CAM ROBERTO SOLÍS Q.</t>
  </si>
  <si>
    <t>10DML0015O</t>
  </si>
  <si>
    <t>Centro de Atención Múltiple Roberto Solis Quiroga</t>
  </si>
  <si>
    <t>C.A.M. SÚCHIL</t>
  </si>
  <si>
    <t>10DML0022Y</t>
  </si>
  <si>
    <t>Centro de Atención Múltiple No. 22</t>
  </si>
  <si>
    <t>C.A.M. NOMBRE DE DIOS</t>
  </si>
  <si>
    <t>10DML0033D</t>
  </si>
  <si>
    <t>Centro de Atención Múltiple No. 33</t>
  </si>
  <si>
    <t>USAER No. 6</t>
  </si>
  <si>
    <t>10FUA0006H</t>
  </si>
  <si>
    <t>Unidad de Servicio de Apoyo a la Educación Regular No. 6</t>
  </si>
  <si>
    <t>USAER No. 40</t>
  </si>
  <si>
    <t>10FUA0040O</t>
  </si>
  <si>
    <t>Unidad de Servicio de Apoyo a la Educación Regular No. 40</t>
  </si>
  <si>
    <t>USAER No. 73</t>
  </si>
  <si>
    <t>10FUA0073F</t>
  </si>
  <si>
    <t>Unidad de Servicio de Apoyo a la Educación Regular No. 73</t>
  </si>
  <si>
    <t>Z-8</t>
  </si>
  <si>
    <t>C.A.M. RODEO</t>
  </si>
  <si>
    <t>10DML0003J</t>
  </si>
  <si>
    <t>Centro de Atención Múltiple No. 3</t>
  </si>
  <si>
    <t>C.A.M.  BENITO JUAREZ</t>
  </si>
  <si>
    <t>10DML0016N</t>
  </si>
  <si>
    <t>C.A.M. SOR JUANA INES DE LA CRUZ</t>
  </si>
  <si>
    <t>10DML0023X</t>
  </si>
  <si>
    <t>Centro de Atención Múltiple Sor Juana Ines de la Cruz</t>
  </si>
  <si>
    <t>C.A.M. SAN JUAN DEL RÍO</t>
  </si>
  <si>
    <t>10DML0031F</t>
  </si>
  <si>
    <t>Centro de Atención Múltiple No. 31</t>
  </si>
  <si>
    <t>U.S.A.E.R. No.41</t>
  </si>
  <si>
    <t>10FUA0041N</t>
  </si>
  <si>
    <t>Unidad de Servicio de Apoyo a la Educación Regular No. 41</t>
  </si>
  <si>
    <t>U.S.A.E.R. 56-P</t>
  </si>
  <si>
    <t>10FUA0056P</t>
  </si>
  <si>
    <t>Unidad de Servicio de Apoyo a la Educación Regular No. 56</t>
  </si>
  <si>
    <t>Z-9</t>
  </si>
  <si>
    <t xml:space="preserve">CAM CIL </t>
  </si>
  <si>
    <t>10DML0026U</t>
  </si>
  <si>
    <t>Centro de Atención Múltiple No. 26</t>
  </si>
  <si>
    <t>USAER No. 10</t>
  </si>
  <si>
    <t>10FUA0010U</t>
  </si>
  <si>
    <t>Unidad de Servicio de Apoyo a la Educación Regular No. 10</t>
  </si>
  <si>
    <t>USAER No. 31</t>
  </si>
  <si>
    <t>10FUA0031G</t>
  </si>
  <si>
    <t>Unidad de Servicio de Apoyo a la Educación Regular No. 31</t>
  </si>
  <si>
    <t>USAER No. 36</t>
  </si>
  <si>
    <t>10FUA0036B</t>
  </si>
  <si>
    <t>Unidad de Servicio de Apoyo a la Educación Regular No. 36</t>
  </si>
  <si>
    <t>USAER No. 51</t>
  </si>
  <si>
    <t>10FUA0051U</t>
  </si>
  <si>
    <t>Unidad de Servicio de Apoyo a la Educación Regular No. 51</t>
  </si>
  <si>
    <t>USAER No. 55</t>
  </si>
  <si>
    <t>10FUA0055Q</t>
  </si>
  <si>
    <t>Unidad de Servicio de Apoyo a la Educación Regular No. 55</t>
  </si>
  <si>
    <t>USAER No. 65</t>
  </si>
  <si>
    <t>10FUA0065X</t>
  </si>
  <si>
    <t>Unidad de Servicio de Apoyo a la Educación Regular No. 65</t>
  </si>
  <si>
    <t>USAER No. 72</t>
  </si>
  <si>
    <t>10FUA0072G</t>
  </si>
  <si>
    <t>Unidad de Servicio de Apoyo a la Educación Regular No. 72</t>
  </si>
  <si>
    <t>Z-10</t>
  </si>
  <si>
    <t>CAM PUEBLO NVO. 9D</t>
  </si>
  <si>
    <t>10DML0009D</t>
  </si>
  <si>
    <t>Centro de Atención Múltiple No. 9</t>
  </si>
  <si>
    <t>USAER No.2</t>
  </si>
  <si>
    <t>10FUA0002L</t>
  </si>
  <si>
    <t>Unidad de Servicio de Apoyo a la Educación Regular No. 2</t>
  </si>
  <si>
    <t>USAER No. 3</t>
  </si>
  <si>
    <t>10FUA0003K</t>
  </si>
  <si>
    <t>Unidad de Servicio de Apoyo a la Educación Regular No. 3</t>
  </si>
  <si>
    <t>USAER No. 7</t>
  </si>
  <si>
    <t>10FUA0007G</t>
  </si>
  <si>
    <t>Unidad de Servicio de Apoyo a la Educación Regular No. 7</t>
  </si>
  <si>
    <t>USAER No. 38</t>
  </si>
  <si>
    <t>10FUA0038Z</t>
  </si>
  <si>
    <t>Unidad de Servicio de Apoyo a la Educación Regular No. 38</t>
  </si>
  <si>
    <t>USAER No. 42</t>
  </si>
  <si>
    <t>10FUA0042M</t>
  </si>
  <si>
    <t>Unidad de Servicio de Apoyo a la Educación Regular No. 42</t>
  </si>
  <si>
    <t>C.A.M. TAYOLTITA</t>
  </si>
  <si>
    <t>10DML0002K</t>
  </si>
  <si>
    <t>Centro de Atención Múltiple No. 2</t>
  </si>
  <si>
    <t>C.A.M. LA CIUDAD</t>
  </si>
  <si>
    <t>10DML0036A</t>
  </si>
  <si>
    <t>Centro de Atención Múltiple No. 36</t>
  </si>
  <si>
    <t>USAER No. 66</t>
  </si>
  <si>
    <t>10FUA0066W</t>
  </si>
  <si>
    <t>Unidad de Servicio de Apoyo a la Educación Regular No. 66</t>
  </si>
  <si>
    <t>USAER No. 71</t>
  </si>
  <si>
    <t>10FUA0071H</t>
  </si>
  <si>
    <t>Unidad de Servicio de Apoyo a la Educación Regular No. 71</t>
  </si>
  <si>
    <t>Z-11</t>
  </si>
  <si>
    <t>USAER 74E</t>
  </si>
  <si>
    <t>10FUA0074E</t>
  </si>
  <si>
    <t>Unidad de Servicio de Apoyo a la Educación Regular No. 74</t>
  </si>
  <si>
    <t>USAER 75 E</t>
  </si>
  <si>
    <t>10FUA0075D</t>
  </si>
  <si>
    <t>Unidad de Servicio de Apoyo a la Educación Regular No. 75</t>
  </si>
  <si>
    <t>USAER 76 C</t>
  </si>
  <si>
    <t>10FUA0076C</t>
  </si>
  <si>
    <t>Unidad de Servicio de Apoyo a la Educación Regular No. 76</t>
  </si>
  <si>
    <t xml:space="preserve">USAER 77B </t>
  </si>
  <si>
    <t>10FUA0077B</t>
  </si>
  <si>
    <t>Unidad de Servicio de Apoyo a la Educación Regular No. 77</t>
  </si>
  <si>
    <t>USAER 78 A</t>
  </si>
  <si>
    <t>10FUA0078A</t>
  </si>
  <si>
    <t>Unidad de Servicio de Apoyo a la Educación Regular No. 78</t>
  </si>
  <si>
    <t>USAER 79Z</t>
  </si>
  <si>
    <t>10FUA0079Z</t>
  </si>
  <si>
    <t>Unidad de Servicio de Apoyo a la Educación Regular No. 79</t>
  </si>
  <si>
    <t>Z-1L</t>
  </si>
  <si>
    <t>U.S.A.E.R. No. 20</t>
  </si>
  <si>
    <t>10FUA0020A</t>
  </si>
  <si>
    <t>Unidad de Servicio de Apoyo a la Educación Regular No. 20</t>
  </si>
  <si>
    <t>U.S.A.E.R. No. 21</t>
  </si>
  <si>
    <t>10FUA0021Z</t>
  </si>
  <si>
    <t>Unidad de Servicio de Apoyo a la Educación Regular No. 21</t>
  </si>
  <si>
    <t>U.S.A.E.R. No. 22</t>
  </si>
  <si>
    <t>10FUA0022Z</t>
  </si>
  <si>
    <t>Unidad de Servicio de Apoyo a la Educación Regular No. 22</t>
  </si>
  <si>
    <t>U.S.A.E.R. No. 32</t>
  </si>
  <si>
    <t>10FUA0032F</t>
  </si>
  <si>
    <t>Unidad de Servicio de Apoyo a la Educación Regular No. 32</t>
  </si>
  <si>
    <t>U.S.A.E.R. No.18</t>
  </si>
  <si>
    <t>10FUA0018M</t>
  </si>
  <si>
    <t>Unidad de Servicio de Apoyo a la Educación Regular No. 18</t>
  </si>
  <si>
    <t>U.S.A.E.R. No.19</t>
  </si>
  <si>
    <t>10FUA0019L</t>
  </si>
  <si>
    <t>Unidad de Servicio de Apoyo a la Educación Regular No. 19</t>
  </si>
  <si>
    <t>U.S.A.E.R. No.30</t>
  </si>
  <si>
    <t>10FUA0030H</t>
  </si>
  <si>
    <t>Unidad de Servicio de Apoyo a la Educación Regular No. 30</t>
  </si>
  <si>
    <t>U.S.A.E.R. No.60</t>
  </si>
  <si>
    <t>10FUA0060B</t>
  </si>
  <si>
    <t>Unidad de Servicio de Apoyo a la Educación Regular No. 60</t>
  </si>
  <si>
    <t>U.S.A.E.R. No.61</t>
  </si>
  <si>
    <t>10FUA0061A</t>
  </si>
  <si>
    <t>Unidad de Servicio de Apoyo a la Educación Regular No. 61</t>
  </si>
  <si>
    <t>U.S.A.E.R. No.62</t>
  </si>
  <si>
    <t>10FUA0062Z</t>
  </si>
  <si>
    <t>Unidad de Servicio de Apoyo a la Educación Regular No. 62</t>
  </si>
  <si>
    <t>Z-2L</t>
  </si>
  <si>
    <t>C.A.M. C.R.E.E. LAGUNA</t>
  </si>
  <si>
    <t>10DML0007F</t>
  </si>
  <si>
    <t>Centro de Atención Múltiple No. 7</t>
  </si>
  <si>
    <t>C.A.M. LABORAL LAGUNA</t>
  </si>
  <si>
    <t>10DML0028S</t>
  </si>
  <si>
    <t>Centro de Atención Múltiple No. 28</t>
  </si>
  <si>
    <t>C.A.M. TLAHUALILO</t>
  </si>
  <si>
    <t>10DML0010T</t>
  </si>
  <si>
    <t>Centro de Atención Múltiple No. 10</t>
  </si>
  <si>
    <t>U.S.A.E.R. No. 23</t>
  </si>
  <si>
    <t>10FUA0023Y</t>
  </si>
  <si>
    <t>Unidad de Servicio de Apoyo a la Educación Regular No. 23</t>
  </si>
  <si>
    <t>U.S.A.E.R. No. 24</t>
  </si>
  <si>
    <t>10FUA0024X</t>
  </si>
  <si>
    <t>Unidad de Servicio de Apoyo a la Educación Regular No. 24</t>
  </si>
  <si>
    <t>U.S.A.E.R. No.33</t>
  </si>
  <si>
    <t>10FUA0033E</t>
  </si>
  <si>
    <t>Unidad de Servicio de Apoyo a la Educación Regular No. 33</t>
  </si>
  <si>
    <t>U.S.A.E.R. No.35</t>
  </si>
  <si>
    <t>10FUA0035C</t>
  </si>
  <si>
    <t>Unidad de Servicio de Apoyo a la Educación Regular No. 35</t>
  </si>
  <si>
    <t>U.S.A.E.R. No.48</t>
  </si>
  <si>
    <t>10FUA0048G</t>
  </si>
  <si>
    <t>Unidad de Servicio de Apoyo a la Educación Regular No. 48</t>
  </si>
  <si>
    <t>U.S.A.E.R. No.63</t>
  </si>
  <si>
    <t>10FUA0063Z</t>
  </si>
  <si>
    <t>Unidad de Servicio de Apoyo a la Educación Regular No. 63</t>
  </si>
  <si>
    <t>U.S.A.E.R. No.64</t>
  </si>
  <si>
    <t>10FUA0064Y</t>
  </si>
  <si>
    <t>Unidad de Servicio de Apoyo a la Educación Regular No. 64</t>
  </si>
  <si>
    <t>Z-3L</t>
  </si>
  <si>
    <t>CAM MARGARITA MAZA DE JUAREZ, T.M.</t>
  </si>
  <si>
    <t>10DML0018L</t>
  </si>
  <si>
    <t>Centro de Atención Múltiple Margarita Maza de Juarez T.M.</t>
  </si>
  <si>
    <t>CAM MARGARITA MAZA DE JUAREZ, T.V.</t>
  </si>
  <si>
    <t>10DML0029R</t>
  </si>
  <si>
    <t>Centro de Atención Múltiple Margarita Maza de Juarez T.V.</t>
  </si>
  <si>
    <t>U.S.A.E.R. No. 28</t>
  </si>
  <si>
    <t>10FUA0028T</t>
  </si>
  <si>
    <t>Unidad de Servicio de Apoyo a la Educación Regular No. 28</t>
  </si>
  <si>
    <t>U.S.A.E.R. No.25</t>
  </si>
  <si>
    <t>10FUA0025W</t>
  </si>
  <si>
    <t>Unidad de Servicio de Apoyo a la Educación Regular No. 25</t>
  </si>
  <si>
    <t>U.S.A.E.R. No.26</t>
  </si>
  <si>
    <t>10FUA0026V</t>
  </si>
  <si>
    <t>Unidad de Servicio de Apoyo a la Educación Regular No. 26</t>
  </si>
  <si>
    <t>U.S.A.E.R. No.27</t>
  </si>
  <si>
    <t>10FUA0027U</t>
  </si>
  <si>
    <t>Unidad de Servicio de Apoyo a la Educación Regular No. 27</t>
  </si>
  <si>
    <t>U.S.A.E.R. No.29</t>
  </si>
  <si>
    <t>10FUA0029S</t>
  </si>
  <si>
    <t>Unidad de Servicio de Apoyo a la Educación Regular No. 29</t>
  </si>
  <si>
    <t>U.S.A.E.R. No.53</t>
  </si>
  <si>
    <t>10FUA0053S</t>
  </si>
  <si>
    <t>Unidad de Servicio de Apoyo a la Educación Regular No. 53</t>
  </si>
  <si>
    <t>TOTALES</t>
  </si>
  <si>
    <t>Información cuantitativa respecto a la población que atienden los servicios de educación especial, en su entidad, por sexo y tipo de condición:</t>
  </si>
  <si>
    <r>
      <rPr>
        <rFont val="Candara"/>
        <b/>
        <color theme="1"/>
        <sz val="10.0"/>
      </rPr>
      <t xml:space="preserve">Población </t>
    </r>
    <r>
      <rPr>
        <rFont val="Candara"/>
        <b/>
        <color rgb="FFC00000"/>
        <sz val="10.0"/>
      </rPr>
      <t xml:space="preserve">total </t>
    </r>
    <r>
      <rPr>
        <rFont val="Candara"/>
        <b/>
        <color theme="1"/>
        <sz val="10.0"/>
      </rPr>
      <t>atendida por los servicios de educación especial</t>
    </r>
  </si>
  <si>
    <t>Condición</t>
  </si>
  <si>
    <t>Población atendida por condición y por SEE</t>
  </si>
  <si>
    <t>Población total atendida</t>
  </si>
  <si>
    <t>De la población total reportada por condición, especifique si se trata de alguna de las siguientes poblaciones.</t>
  </si>
  <si>
    <t>USAER</t>
  </si>
  <si>
    <t>CAM básico</t>
  </si>
  <si>
    <t>CAM básico con FpT</t>
  </si>
  <si>
    <t>CAM laboral</t>
  </si>
  <si>
    <t>Otro</t>
  </si>
  <si>
    <t>M</t>
  </si>
  <si>
    <t>H</t>
  </si>
  <si>
    <t>TOTAL</t>
  </si>
  <si>
    <t>Población indígena</t>
  </si>
  <si>
    <t>Población afrodescendiente</t>
  </si>
  <si>
    <t>Población migrante</t>
  </si>
  <si>
    <t>Estudiantes atendidos</t>
  </si>
  <si>
    <t>CAPEP</t>
  </si>
  <si>
    <t>UAEBH</t>
  </si>
  <si>
    <t>Ceguera</t>
  </si>
  <si>
    <t>Baja Visión</t>
  </si>
  <si>
    <t>Sordera</t>
  </si>
  <si>
    <t>CRIE</t>
  </si>
  <si>
    <t>UOP</t>
  </si>
  <si>
    <t>Hipoacusia</t>
  </si>
  <si>
    <t>Sordoceguera</t>
  </si>
  <si>
    <t>Motriz</t>
  </si>
  <si>
    <t>Personal docente y/o directivos atendidos</t>
  </si>
  <si>
    <t>Intelectual</t>
  </si>
  <si>
    <t>Psicosocial</t>
  </si>
  <si>
    <t>Espectro autista</t>
  </si>
  <si>
    <t>Múltiple</t>
  </si>
  <si>
    <t>Familias y/o público en general atendidos</t>
  </si>
  <si>
    <t>TDA TDA-H</t>
  </si>
  <si>
    <t>AS Intelectual</t>
  </si>
  <si>
    <t>AS Creativa</t>
  </si>
  <si>
    <t>AS Artística</t>
  </si>
  <si>
    <t>AS Psicomotriz</t>
  </si>
  <si>
    <t>Total de estudiantes atendidos</t>
  </si>
  <si>
    <t>AS Socioafectiva</t>
  </si>
  <si>
    <t>Totales</t>
  </si>
  <si>
    <t>Total</t>
  </si>
  <si>
    <t>AS: Aptitudes sobresalientes</t>
  </si>
  <si>
    <t>TDA: Trastorno por Déficit de Atención</t>
  </si>
  <si>
    <t>TDA-H: Trastorno por Déficit de Atención e Hiperactividad</t>
  </si>
  <si>
    <t>Supervisores</t>
  </si>
  <si>
    <t>ATP</t>
  </si>
  <si>
    <t>Directivas (os)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</si>
</sst>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 * #,##0_ ;_ * \-#,##0_ ;_ * &quot;-&quot;??_ ;_ @_ "/>
  </numFmts>
  <fonts count="22">
    <font>
      <sz val="11.0"/>
      <color theme="1"/>
      <name val="Calibri"/>
      <scheme val="minor"/>
    </font>
    <font>
      <sz val="11.0"/>
      <color theme="1"/>
      <name val="Calibri"/>
    </font>
    <font/>
    <font>
      <b/>
      <sz val="8.0"/>
      <color theme="1"/>
      <name val="Arial"/>
    </font>
    <font>
      <b/>
      <sz val="10.0"/>
      <color theme="1"/>
      <name val="Arial"/>
    </font>
    <font>
      <sz val="11.0"/>
      <color rgb="FFFF0000"/>
      <name val="Arial"/>
    </font>
    <font>
      <sz val="11.0"/>
      <color theme="1"/>
      <name val="Arial"/>
    </font>
    <font>
      <sz val="10.0"/>
      <color theme="1"/>
      <name val="Calibri"/>
    </font>
    <font>
      <sz val="12.0"/>
      <color rgb="FFFF0000"/>
      <name val="Arial"/>
    </font>
    <font>
      <sz val="12.0"/>
      <color theme="1"/>
      <name val="Arial"/>
    </font>
    <font>
      <sz val="10.0"/>
      <color rgb="FFFF0000"/>
      <name val="Arial"/>
    </font>
    <font>
      <sz val="9.0"/>
      <color rgb="FFFF0000"/>
      <name val="Arial"/>
    </font>
    <font>
      <b/>
      <sz val="11.0"/>
      <color theme="1"/>
      <name val="Calibri"/>
    </font>
    <font>
      <sz val="11.0"/>
      <color theme="1"/>
      <name val="Candara"/>
    </font>
    <font>
      <b/>
      <sz val="10.0"/>
      <color theme="1"/>
      <name val="Candara"/>
    </font>
    <font>
      <sz val="8.0"/>
      <color theme="1"/>
      <name val="Candara"/>
    </font>
    <font>
      <sz val="10.0"/>
      <color theme="1"/>
      <name val="Candara"/>
    </font>
    <font>
      <b/>
      <sz val="9.0"/>
      <color rgb="FFC00000"/>
      <name val="Candara"/>
    </font>
    <font>
      <sz val="9.0"/>
      <color theme="1"/>
      <name val="Candara"/>
    </font>
    <font>
      <b/>
      <sz val="8.0"/>
      <color rgb="FFC00000"/>
      <name val="Candara"/>
    </font>
    <font>
      <b/>
      <sz val="8.0"/>
      <color theme="1"/>
      <name val="Candara"/>
    </font>
    <font>
      <sz val="8.0"/>
      <color theme="1"/>
      <name val="Montserrat"/>
    </font>
  </fonts>
  <fills count="6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theme="0"/>
        <bgColor theme="0"/>
      </patternFill>
    </fill>
    <fill>
      <patternFill patternType="solid">
        <fgColor rgb="FFC7C1C7"/>
        <bgColor rgb="FFC7C1C7"/>
      </patternFill>
    </fill>
    <fill>
      <patternFill patternType="solid">
        <fgColor rgb="FFEBE9EB"/>
        <bgColor rgb="FFEBE9EB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  <top style="medium">
        <color rgb="FF000000"/>
      </top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/>
      <right style="thin">
        <color rgb="FF000000"/>
      </right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medium">
        <color rgb="FF000000"/>
      </right>
      <top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medium">
        <color rgb="FF000000"/>
      </right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Font="1"/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/>
    </xf>
    <xf borderId="5" fillId="0" fontId="2" numFmtId="0" xfId="0" applyBorder="1" applyFont="1"/>
    <xf borderId="6" fillId="2" fontId="3" numFmtId="0" xfId="0" applyAlignment="1" applyBorder="1" applyFill="1" applyFont="1">
      <alignment horizontal="center" shrinkToFit="0" vertical="center" wrapText="1"/>
    </xf>
    <xf borderId="6" fillId="2" fontId="4" numFmtId="0" xfId="0" applyAlignment="1" applyBorder="1" applyFont="1">
      <alignment horizontal="center" shrinkToFit="0" vertical="center" wrapText="1"/>
    </xf>
    <xf borderId="7" fillId="2" fontId="4" numFmtId="0" xfId="0" applyAlignment="1" applyBorder="1" applyFont="1">
      <alignment horizontal="center" shrinkToFit="0" vertical="center" wrapText="1"/>
    </xf>
    <xf borderId="8" fillId="2" fontId="3" numFmtId="0" xfId="0" applyAlignment="1" applyBorder="1" applyFont="1">
      <alignment horizontal="center" shrinkToFit="0" vertical="center" wrapText="1"/>
    </xf>
    <xf borderId="9" fillId="2" fontId="3" numFmtId="0" xfId="0" applyAlignment="1" applyBorder="1" applyFont="1">
      <alignment horizontal="center" shrinkToFit="0" vertical="center" wrapText="1"/>
    </xf>
    <xf borderId="10" fillId="2" fontId="3" numFmtId="0" xfId="0" applyAlignment="1" applyBorder="1" applyFont="1">
      <alignment horizontal="center" shrinkToFit="0" vertical="center" wrapText="1"/>
    </xf>
    <xf borderId="11" fillId="2" fontId="3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/>
    </xf>
    <xf borderId="6" fillId="0" fontId="5" numFmtId="0" xfId="0" applyAlignment="1" applyBorder="1" applyFont="1">
      <alignment horizontal="left" shrinkToFit="0" vertical="center" wrapText="1"/>
    </xf>
    <xf borderId="12" fillId="0" fontId="6" numFmtId="0" xfId="0" applyAlignment="1" applyBorder="1" applyFont="1">
      <alignment horizontal="left" shrinkToFit="0" vertical="center" wrapText="1"/>
    </xf>
    <xf borderId="6" fillId="0" fontId="7" numFmtId="0" xfId="0" applyAlignment="1" applyBorder="1" applyFont="1">
      <alignment horizontal="left" shrinkToFit="0" vertical="center" wrapText="1"/>
    </xf>
    <xf borderId="13" fillId="0" fontId="1" numFmtId="0" xfId="0" applyAlignment="1" applyBorder="1" applyFont="1">
      <alignment horizontal="center"/>
    </xf>
    <xf borderId="14" fillId="0" fontId="1" numFmtId="0" xfId="0" applyAlignment="1" applyBorder="1" applyFont="1">
      <alignment horizontal="center"/>
    </xf>
    <xf borderId="15" fillId="0" fontId="1" numFmtId="0" xfId="0" applyAlignment="1" applyBorder="1" applyFont="1">
      <alignment horizontal="center"/>
    </xf>
    <xf borderId="6" fillId="0" fontId="6" numFmtId="0" xfId="0" applyAlignment="1" applyBorder="1" applyFont="1">
      <alignment horizontal="left" shrinkToFit="0" vertical="center" wrapText="1"/>
    </xf>
    <xf borderId="6" fillId="0" fontId="7" numFmtId="0" xfId="0" applyAlignment="1" applyBorder="1" applyFont="1">
      <alignment shrinkToFit="0" vertical="center" wrapText="1"/>
    </xf>
    <xf borderId="6" fillId="3" fontId="5" numFmtId="0" xfId="0" applyAlignment="1" applyBorder="1" applyFill="1" applyFont="1">
      <alignment horizontal="left" shrinkToFit="0" vertical="center" wrapText="1"/>
    </xf>
    <xf borderId="6" fillId="3" fontId="8" numFmtId="0" xfId="0" applyAlignment="1" applyBorder="1" applyFont="1">
      <alignment horizontal="left" shrinkToFit="0" vertical="center" wrapText="1"/>
    </xf>
    <xf borderId="6" fillId="3" fontId="9" numFmtId="0" xfId="0" applyAlignment="1" applyBorder="1" applyFont="1">
      <alignment horizontal="left" shrinkToFit="0" vertical="center" wrapText="1"/>
    </xf>
    <xf borderId="6" fillId="3" fontId="1" numFmtId="0" xfId="0" applyAlignment="1" applyBorder="1" applyFont="1">
      <alignment horizontal="center"/>
    </xf>
    <xf borderId="6" fillId="3" fontId="8" numFmtId="49" xfId="0" applyAlignment="1" applyBorder="1" applyFont="1" applyNumberFormat="1">
      <alignment horizontal="left" shrinkToFit="0" vertical="center" wrapText="1"/>
    </xf>
    <xf borderId="6" fillId="3" fontId="10" numFmtId="49" xfId="0" applyAlignment="1" applyBorder="1" applyFont="1" applyNumberFormat="1">
      <alignment horizontal="left" shrinkToFit="0" vertical="center" wrapText="1"/>
    </xf>
    <xf borderId="6" fillId="0" fontId="9" numFmtId="0" xfId="0" applyAlignment="1" applyBorder="1" applyFont="1">
      <alignment horizontal="left" shrinkToFit="0" vertical="center" wrapText="1"/>
    </xf>
    <xf borderId="6" fillId="3" fontId="5" numFmtId="49" xfId="0" applyAlignment="1" applyBorder="1" applyFont="1" applyNumberFormat="1">
      <alignment horizontal="left" shrinkToFit="0" vertical="center" wrapText="1"/>
    </xf>
    <xf borderId="6" fillId="3" fontId="5" numFmtId="2" xfId="0" applyAlignment="1" applyBorder="1" applyFont="1" applyNumberFormat="1">
      <alignment horizontal="left" shrinkToFit="0" vertical="center" wrapText="1"/>
    </xf>
    <xf borderId="6" fillId="0" fontId="6" numFmtId="49" xfId="0" applyAlignment="1" applyBorder="1" applyFont="1" applyNumberFormat="1">
      <alignment horizontal="left" shrinkToFit="0" vertical="center" wrapText="1"/>
    </xf>
    <xf borderId="6" fillId="3" fontId="6" numFmtId="0" xfId="0" applyAlignment="1" applyBorder="1" applyFont="1">
      <alignment horizontal="left" shrinkToFit="0" vertical="center" wrapText="1"/>
    </xf>
    <xf borderId="6" fillId="0" fontId="11" numFmtId="0" xfId="0" applyAlignment="1" applyBorder="1" applyFont="1">
      <alignment horizontal="left" shrinkToFit="0" vertical="center" wrapText="1"/>
    </xf>
    <xf borderId="16" fillId="0" fontId="1" numFmtId="0" xfId="0" applyAlignment="1" applyBorder="1" applyFont="1">
      <alignment horizontal="center"/>
    </xf>
    <xf borderId="16" fillId="0" fontId="6" numFmtId="0" xfId="0" applyAlignment="1" applyBorder="1" applyFont="1">
      <alignment horizontal="left" shrinkToFit="0" vertical="center" wrapText="1"/>
    </xf>
    <xf borderId="17" fillId="0" fontId="6" numFmtId="0" xfId="0" applyAlignment="1" applyBorder="1" applyFont="1">
      <alignment horizontal="left" shrinkToFit="0" vertical="center" wrapText="1"/>
    </xf>
    <xf borderId="18" fillId="0" fontId="7" numFmtId="0" xfId="0" applyAlignment="1" applyBorder="1" applyFont="1">
      <alignment shrinkToFit="0" vertical="center" wrapText="1"/>
    </xf>
    <xf borderId="19" fillId="0" fontId="1" numFmtId="0" xfId="0" applyAlignment="1" applyBorder="1" applyFont="1">
      <alignment horizontal="center"/>
    </xf>
    <xf borderId="20" fillId="0" fontId="1" numFmtId="0" xfId="0" applyAlignment="1" applyBorder="1" applyFont="1">
      <alignment horizontal="center"/>
    </xf>
    <xf borderId="21" fillId="0" fontId="1" numFmtId="0" xfId="0" applyAlignment="1" applyBorder="1" applyFont="1">
      <alignment horizontal="center"/>
    </xf>
    <xf borderId="22" fillId="0" fontId="1" numFmtId="0" xfId="0" applyAlignment="1" applyBorder="1" applyFont="1">
      <alignment horizontal="center"/>
    </xf>
    <xf borderId="22" fillId="0" fontId="1" numFmtId="0" xfId="0" applyAlignment="1" applyBorder="1" applyFont="1">
      <alignment horizontal="left"/>
    </xf>
    <xf borderId="23" fillId="0" fontId="12" numFmtId="0" xfId="0" applyAlignment="1" applyBorder="1" applyFont="1">
      <alignment horizontal="right"/>
    </xf>
    <xf borderId="24" fillId="0" fontId="12" numFmtId="0" xfId="0" applyAlignment="1" applyBorder="1" applyFont="1">
      <alignment horizontal="center"/>
    </xf>
    <xf borderId="25" fillId="0" fontId="12" numFmtId="0" xfId="0" applyAlignment="1" applyBorder="1" applyFont="1">
      <alignment horizontal="center"/>
    </xf>
    <xf borderId="26" fillId="0" fontId="12" numFmtId="0" xfId="0" applyAlignment="1" applyBorder="1" applyFont="1">
      <alignment horizontal="center"/>
    </xf>
    <xf borderId="27" fillId="0" fontId="1" numFmtId="0" xfId="0" applyAlignment="1" applyBorder="1" applyFont="1">
      <alignment horizontal="center"/>
    </xf>
    <xf borderId="28" fillId="0" fontId="1" numFmtId="0" xfId="0" applyAlignment="1" applyBorder="1" applyFont="1">
      <alignment horizontal="center"/>
    </xf>
    <xf borderId="0" fillId="0" fontId="12" numFmtId="164" xfId="0" applyFont="1" applyNumberFormat="1"/>
    <xf borderId="0" fillId="0" fontId="13" numFmtId="0" xfId="0" applyAlignment="1" applyFont="1">
      <alignment horizontal="left" shrinkToFit="0" vertical="center" wrapText="1"/>
    </xf>
    <xf borderId="1" fillId="4" fontId="14" numFmtId="0" xfId="0" applyAlignment="1" applyBorder="1" applyFill="1" applyFont="1">
      <alignment horizontal="left" shrinkToFit="0" vertical="center" wrapText="1"/>
    </xf>
    <xf borderId="0" fillId="0" fontId="13" numFmtId="0" xfId="0" applyFont="1"/>
    <xf borderId="29" fillId="4" fontId="15" numFmtId="0" xfId="0" applyAlignment="1" applyBorder="1" applyFont="1">
      <alignment horizontal="center" shrinkToFit="0" vertical="center" wrapText="1"/>
    </xf>
    <xf borderId="30" fillId="4" fontId="16" numFmtId="0" xfId="0" applyAlignment="1" applyBorder="1" applyFont="1">
      <alignment horizontal="center" shrinkToFit="0" vertical="center" wrapText="1"/>
    </xf>
    <xf borderId="31" fillId="0" fontId="2" numFmtId="0" xfId="0" applyBorder="1" applyFont="1"/>
    <xf borderId="32" fillId="0" fontId="2" numFmtId="0" xfId="0" applyBorder="1" applyFont="1"/>
    <xf borderId="33" fillId="4" fontId="17" numFmtId="0" xfId="0" applyAlignment="1" applyBorder="1" applyFont="1">
      <alignment horizontal="center" shrinkToFit="0" vertical="center" wrapText="1"/>
    </xf>
    <xf borderId="33" fillId="4" fontId="18" numFmtId="0" xfId="0" applyAlignment="1" applyBorder="1" applyFont="1">
      <alignment horizontal="center" shrinkToFit="0" vertical="center" wrapText="1"/>
    </xf>
    <xf borderId="34" fillId="0" fontId="2" numFmtId="0" xfId="0" applyBorder="1" applyFont="1"/>
    <xf borderId="35" fillId="4" fontId="15" numFmtId="0" xfId="0" applyAlignment="1" applyBorder="1" applyFont="1">
      <alignment horizontal="center" shrinkToFit="0" vertical="center" wrapText="1"/>
    </xf>
    <xf borderId="36" fillId="0" fontId="2" numFmtId="0" xfId="0" applyBorder="1" applyFont="1"/>
    <xf borderId="37" fillId="0" fontId="2" numFmtId="0" xfId="0" applyBorder="1" applyFont="1"/>
    <xf borderId="38" fillId="4" fontId="15" numFmtId="0" xfId="0" applyAlignment="1" applyBorder="1" applyFont="1">
      <alignment horizontal="center" shrinkToFit="0" vertical="center" wrapText="1"/>
    </xf>
    <xf borderId="39" fillId="0" fontId="2" numFmtId="0" xfId="0" applyBorder="1" applyFont="1"/>
    <xf borderId="40" fillId="4" fontId="19" numFmtId="0" xfId="0" applyAlignment="1" applyBorder="1" applyFont="1">
      <alignment horizontal="center" shrinkToFit="0" vertical="center" wrapText="1"/>
    </xf>
    <xf borderId="41" fillId="4" fontId="19" numFmtId="0" xfId="0" applyAlignment="1" applyBorder="1" applyFont="1">
      <alignment horizontal="center" shrinkToFit="0" vertical="center" wrapText="1"/>
    </xf>
    <xf borderId="42" fillId="4" fontId="19" numFmtId="0" xfId="0" applyAlignment="1" applyBorder="1" applyFont="1">
      <alignment horizontal="center" shrinkToFit="0" vertical="center" wrapText="1"/>
    </xf>
    <xf borderId="43" fillId="4" fontId="15" numFmtId="0" xfId="0" applyAlignment="1" applyBorder="1" applyFont="1">
      <alignment horizontal="center" shrinkToFit="0" vertical="center" wrapText="1"/>
    </xf>
    <xf borderId="44" fillId="0" fontId="2" numFmtId="0" xfId="0" applyBorder="1" applyFont="1"/>
    <xf borderId="13" fillId="0" fontId="2" numFmtId="0" xfId="0" applyBorder="1" applyFont="1"/>
    <xf borderId="12" fillId="4" fontId="15" numFmtId="0" xfId="0" applyAlignment="1" applyBorder="1" applyFont="1">
      <alignment horizontal="center" shrinkToFit="0" vertical="center" wrapText="1"/>
    </xf>
    <xf borderId="45" fillId="0" fontId="2" numFmtId="0" xfId="0" applyBorder="1" applyFont="1"/>
    <xf borderId="1" fillId="4" fontId="20" numFmtId="0" xfId="0" applyAlignment="1" applyBorder="1" applyFont="1">
      <alignment horizontal="center" shrinkToFit="0" vertical="center" wrapText="1"/>
    </xf>
    <xf borderId="46" fillId="0" fontId="2" numFmtId="0" xfId="0" applyBorder="1" applyFont="1"/>
    <xf borderId="47" fillId="4" fontId="15" numFmtId="0" xfId="0" applyAlignment="1" applyBorder="1" applyFont="1">
      <alignment horizontal="center" shrinkToFit="0" vertical="center" wrapText="1"/>
    </xf>
    <xf borderId="6" fillId="4" fontId="15" numFmtId="0" xfId="0" applyAlignment="1" applyBorder="1" applyFont="1">
      <alignment horizontal="center" shrinkToFit="0" vertical="center" wrapText="1"/>
    </xf>
    <xf borderId="7" fillId="4" fontId="15" numFmtId="0" xfId="0" applyAlignment="1" applyBorder="1" applyFont="1">
      <alignment horizontal="center" shrinkToFit="0" vertical="center" wrapText="1"/>
    </xf>
    <xf borderId="48" fillId="0" fontId="2" numFmtId="0" xfId="0" applyBorder="1" applyFont="1"/>
    <xf borderId="49" fillId="0" fontId="2" numFmtId="0" xfId="0" applyBorder="1" applyFont="1"/>
    <xf borderId="50" fillId="0" fontId="2" numFmtId="0" xfId="0" applyBorder="1" applyFont="1"/>
    <xf borderId="15" fillId="4" fontId="20" numFmtId="0" xfId="0" applyAlignment="1" applyBorder="1" applyFont="1">
      <alignment horizontal="center" shrinkToFit="0" vertical="center" wrapText="1"/>
    </xf>
    <xf borderId="6" fillId="4" fontId="20" numFmtId="0" xfId="0" applyAlignment="1" applyBorder="1" applyFont="1">
      <alignment horizontal="center" shrinkToFit="0" vertical="center" wrapText="1"/>
    </xf>
    <xf borderId="14" fillId="4" fontId="20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horizontal="center" vertical="center"/>
    </xf>
    <xf borderId="6" fillId="5" fontId="16" numFmtId="0" xfId="0" applyAlignment="1" applyBorder="1" applyFill="1" applyFont="1">
      <alignment horizontal="left" vertical="center"/>
    </xf>
    <xf borderId="6" fillId="3" fontId="15" numFmtId="3" xfId="0" applyAlignment="1" applyBorder="1" applyFont="1" applyNumberFormat="1">
      <alignment horizontal="center" shrinkToFit="0" vertical="center" wrapText="1"/>
    </xf>
    <xf borderId="6" fillId="5" fontId="15" numFmtId="3" xfId="0" applyAlignment="1" applyBorder="1" applyFont="1" applyNumberFormat="1">
      <alignment horizontal="center" shrinkToFit="0" vertical="center" wrapText="1"/>
    </xf>
    <xf borderId="7" fillId="5" fontId="15" numFmtId="3" xfId="0" applyAlignment="1" applyBorder="1" applyFont="1" applyNumberFormat="1">
      <alignment horizontal="center" shrinkToFit="0" vertical="center" wrapText="1"/>
    </xf>
    <xf borderId="51" fillId="3" fontId="20" numFmtId="3" xfId="0" applyAlignment="1" applyBorder="1" applyFont="1" applyNumberFormat="1">
      <alignment horizontal="center" shrinkToFit="0" vertical="center" wrapText="1"/>
    </xf>
    <xf borderId="52" fillId="3" fontId="20" numFmtId="3" xfId="0" applyAlignment="1" applyBorder="1" applyFont="1" applyNumberFormat="1">
      <alignment horizontal="center" shrinkToFit="0" vertical="center" wrapText="1"/>
    </xf>
    <xf borderId="53" fillId="4" fontId="20" numFmtId="3" xfId="0" applyAlignment="1" applyBorder="1" applyFont="1" applyNumberFormat="1">
      <alignment horizontal="center" shrinkToFit="0" vertical="center" wrapText="1"/>
    </xf>
    <xf borderId="47" fillId="3" fontId="20" numFmtId="3" xfId="0" applyAlignment="1" applyBorder="1" applyFont="1" applyNumberFormat="1">
      <alignment horizontal="center" shrinkToFit="0" vertical="center" wrapText="1"/>
    </xf>
    <xf borderId="6" fillId="3" fontId="20" numFmtId="3" xfId="0" applyAlignment="1" applyBorder="1" applyFont="1" applyNumberFormat="1">
      <alignment horizontal="center" shrinkToFit="0" vertical="center" wrapText="1"/>
    </xf>
    <xf borderId="6" fillId="4" fontId="20" numFmtId="3" xfId="0" applyAlignment="1" applyBorder="1" applyFont="1" applyNumberFormat="1">
      <alignment horizontal="center" shrinkToFit="0" vertical="center" wrapText="1"/>
    </xf>
    <xf borderId="14" fillId="4" fontId="20" numFmtId="3" xfId="0" applyAlignment="1" applyBorder="1" applyFont="1" applyNumberFormat="1">
      <alignment horizontal="center" shrinkToFit="0" vertical="center" wrapText="1"/>
    </xf>
    <xf borderId="0" fillId="0" fontId="15" numFmtId="0" xfId="0" applyAlignment="1" applyFont="1">
      <alignment horizontal="center" vertical="center"/>
    </xf>
    <xf borderId="15" fillId="3" fontId="20" numFmtId="3" xfId="0" applyAlignment="1" applyBorder="1" applyFont="1" applyNumberFormat="1">
      <alignment horizontal="center" shrinkToFit="0" vertical="center" wrapText="1"/>
    </xf>
    <xf borderId="6" fillId="0" fontId="15" numFmtId="0" xfId="0" applyAlignment="1" applyBorder="1" applyFont="1">
      <alignment horizontal="center" vertical="center"/>
    </xf>
    <xf borderId="6" fillId="5" fontId="18" numFmtId="0" xfId="0" applyAlignment="1" applyBorder="1" applyFont="1">
      <alignment horizontal="left" vertical="center"/>
    </xf>
    <xf borderId="6" fillId="0" fontId="15" numFmtId="3" xfId="0" applyAlignment="1" applyBorder="1" applyFont="1" applyNumberFormat="1">
      <alignment horizontal="center" shrinkToFit="0" vertical="center" wrapText="1"/>
    </xf>
    <xf borderId="6" fillId="5" fontId="16" numFmtId="0" xfId="0" applyAlignment="1" applyBorder="1" applyFont="1">
      <alignment horizontal="left" shrinkToFit="0" vertical="center" wrapText="1"/>
    </xf>
    <xf borderId="54" fillId="4" fontId="20" numFmtId="0" xfId="0" applyAlignment="1" applyBorder="1" applyFont="1">
      <alignment horizontal="center" shrinkToFit="0" vertical="center" wrapText="1"/>
    </xf>
    <xf borderId="55" fillId="0" fontId="2" numFmtId="0" xfId="0" applyBorder="1" applyFont="1"/>
    <xf borderId="56" fillId="0" fontId="2" numFmtId="0" xfId="0" applyBorder="1" applyFont="1"/>
    <xf borderId="57" fillId="5" fontId="16" numFmtId="0" xfId="0" applyAlignment="1" applyBorder="1" applyFont="1">
      <alignment horizontal="left" shrinkToFit="0" vertical="center" wrapText="1"/>
    </xf>
    <xf borderId="18" fillId="0" fontId="15" numFmtId="3" xfId="0" applyAlignment="1" applyBorder="1" applyFont="1" applyNumberFormat="1">
      <alignment horizontal="center" shrinkToFit="0" vertical="center" wrapText="1"/>
    </xf>
    <xf borderId="57" fillId="5" fontId="15" numFmtId="3" xfId="0" applyAlignment="1" applyBorder="1" applyFont="1" applyNumberFormat="1">
      <alignment horizontal="center" shrinkToFit="0" vertical="center" wrapText="1"/>
    </xf>
    <xf borderId="57" fillId="3" fontId="15" numFmtId="3" xfId="0" applyAlignment="1" applyBorder="1" applyFont="1" applyNumberFormat="1">
      <alignment horizontal="center" shrinkToFit="0" vertical="center" wrapText="1"/>
    </xf>
    <xf borderId="58" fillId="5" fontId="15" numFmtId="3" xfId="0" applyAlignment="1" applyBorder="1" applyFont="1" applyNumberFormat="1">
      <alignment horizontal="center" shrinkToFit="0" vertical="center" wrapText="1"/>
    </xf>
    <xf borderId="59" fillId="3" fontId="20" numFmtId="3" xfId="0" applyAlignment="1" applyBorder="1" applyFont="1" applyNumberFormat="1">
      <alignment horizontal="center" shrinkToFit="0" vertical="center" wrapText="1"/>
    </xf>
    <xf borderId="57" fillId="3" fontId="20" numFmtId="3" xfId="0" applyAlignment="1" applyBorder="1" applyFont="1" applyNumberFormat="1">
      <alignment horizontal="center" shrinkToFit="0" vertical="center" wrapText="1"/>
    </xf>
    <xf borderId="60" fillId="4" fontId="20" numFmtId="3" xfId="0" applyAlignment="1" applyBorder="1" applyFont="1" applyNumberFormat="1">
      <alignment horizontal="center" shrinkToFit="0" vertical="center" wrapText="1"/>
    </xf>
    <xf borderId="61" fillId="3" fontId="20" numFmtId="3" xfId="0" applyAlignment="1" applyBorder="1" applyFont="1" applyNumberFormat="1">
      <alignment horizontal="center" shrinkToFit="0" vertical="center" wrapText="1"/>
    </xf>
    <xf borderId="57" fillId="4" fontId="20" numFmtId="3" xfId="0" applyAlignment="1" applyBorder="1" applyFont="1" applyNumberFormat="1">
      <alignment horizontal="center" shrinkToFit="0" vertical="center" wrapText="1"/>
    </xf>
    <xf borderId="62" fillId="0" fontId="2" numFmtId="0" xfId="0" applyBorder="1" applyFont="1"/>
    <xf borderId="63" fillId="0" fontId="2" numFmtId="0" xfId="0" applyBorder="1" applyFont="1"/>
    <xf borderId="64" fillId="0" fontId="2" numFmtId="0" xfId="0" applyBorder="1" applyFont="1"/>
    <xf borderId="65" fillId="4" fontId="20" numFmtId="0" xfId="0" applyAlignment="1" applyBorder="1" applyFont="1">
      <alignment horizontal="left" shrinkToFit="0" vertical="center" wrapText="1"/>
    </xf>
    <xf borderId="66" fillId="4" fontId="20" numFmtId="3" xfId="0" applyAlignment="1" applyBorder="1" applyFont="1" applyNumberFormat="1">
      <alignment horizontal="center" shrinkToFit="0" vertical="center" wrapText="1"/>
    </xf>
    <xf borderId="67" fillId="4" fontId="20" numFmtId="3" xfId="0" applyAlignment="1" applyBorder="1" applyFont="1" applyNumberFormat="1">
      <alignment horizontal="center" shrinkToFit="0" vertical="center" wrapText="1"/>
    </xf>
    <xf borderId="68" fillId="4" fontId="20" numFmtId="3" xfId="0" applyAlignment="1" applyBorder="1" applyFont="1" applyNumberFormat="1">
      <alignment horizontal="center" shrinkToFit="0" vertical="center" wrapText="1"/>
    </xf>
    <xf borderId="15" fillId="4" fontId="15" numFmtId="0" xfId="0" applyAlignment="1" applyBorder="1" applyFont="1">
      <alignment horizontal="center" shrinkToFit="0" vertical="center" wrapText="1"/>
    </xf>
    <xf borderId="14" fillId="4" fontId="15" numFmtId="0" xfId="0" applyAlignment="1" applyBorder="1" applyFont="1">
      <alignment horizontal="center" shrinkToFit="0" vertical="center" wrapText="1"/>
    </xf>
    <xf borderId="21" fillId="0" fontId="15" numFmtId="3" xfId="0" applyAlignment="1" applyBorder="1" applyFont="1" applyNumberFormat="1">
      <alignment horizontal="center" vertical="center"/>
    </xf>
    <xf borderId="16" fillId="0" fontId="15" numFmtId="3" xfId="0" applyAlignment="1" applyBorder="1" applyFont="1" applyNumberFormat="1">
      <alignment horizontal="center" vertical="center"/>
    </xf>
    <xf borderId="20" fillId="0" fontId="15" numFmtId="3" xfId="0" applyAlignment="1" applyBorder="1" applyFont="1" applyNumberFormat="1">
      <alignment horizontal="center" vertical="center"/>
    </xf>
    <xf borderId="0" fillId="0" fontId="21" numFmtId="3" xfId="0" applyAlignment="1" applyFont="1" applyNumberFormat="1">
      <alignment horizontal="center" shrinkToFit="0" vertical="center" wrapText="1"/>
    </xf>
    <xf borderId="0" fillId="0" fontId="21" numFmtId="0" xfId="0" applyAlignment="1" applyFont="1">
      <alignment horizontal="center" shrinkToFit="0" vertical="center" wrapText="1"/>
    </xf>
    <xf borderId="69" fillId="4" fontId="14" numFmtId="0" xfId="0" applyAlignment="1" applyBorder="1" applyFont="1">
      <alignment shrinkToFit="0" vertical="center" wrapText="1"/>
    </xf>
    <xf borderId="70" fillId="4" fontId="14" numFmtId="0" xfId="0" applyAlignment="1" applyBorder="1" applyFont="1">
      <alignment shrinkToFit="0" vertical="center" wrapText="1"/>
    </xf>
    <xf borderId="71" fillId="4" fontId="14" numFmtId="0" xfId="0" applyAlignment="1" applyBorder="1" applyFont="1">
      <alignment shrinkToFit="0" vertical="center" wrapText="1"/>
    </xf>
    <xf borderId="51" fillId="4" fontId="15" numFmtId="0" xfId="0" applyAlignment="1" applyBorder="1" applyFont="1">
      <alignment horizontal="center" shrinkToFit="0" vertical="center" wrapText="1"/>
    </xf>
    <xf borderId="52" fillId="4" fontId="15" numFmtId="0" xfId="0" applyAlignment="1" applyBorder="1" applyFont="1">
      <alignment horizontal="center" shrinkToFit="0" vertical="center" wrapText="1"/>
    </xf>
    <xf borderId="53" fillId="4" fontId="15" numFmtId="0" xfId="0" applyAlignment="1" applyBorder="1" applyFont="1">
      <alignment horizontal="center" shrinkToFit="0" vertical="center" wrapText="1"/>
    </xf>
    <xf borderId="72" fillId="5" fontId="16" numFmtId="0" xfId="0" applyAlignment="1" applyBorder="1" applyFont="1">
      <alignment horizontal="left" vertical="center"/>
    </xf>
    <xf borderId="15" fillId="0" fontId="15" numFmtId="0" xfId="0" applyAlignment="1" applyBorder="1" applyFont="1">
      <alignment horizontal="center" vertical="center"/>
    </xf>
    <xf borderId="14" fillId="5" fontId="16" numFmtId="3" xfId="0" applyAlignment="1" applyBorder="1" applyFont="1" applyNumberFormat="1">
      <alignment horizontal="center" shrinkToFit="0" vertical="center" wrapText="1"/>
    </xf>
    <xf borderId="73" fillId="5" fontId="16" numFmtId="0" xfId="0" applyAlignment="1" applyBorder="1" applyFont="1">
      <alignment horizontal="left" vertical="center"/>
    </xf>
    <xf borderId="74" fillId="5" fontId="16" numFmtId="0" xfId="0" applyAlignment="1" applyBorder="1" applyFont="1">
      <alignment horizontal="left" vertical="center"/>
    </xf>
    <xf borderId="21" fillId="0" fontId="15" numFmtId="0" xfId="0" applyAlignment="1" applyBorder="1" applyFont="1">
      <alignment horizontal="center" vertical="center"/>
    </xf>
    <xf borderId="16" fillId="0" fontId="15" numFmtId="0" xfId="0" applyAlignment="1" applyBorder="1" applyFont="1">
      <alignment horizontal="center" vertical="center"/>
    </xf>
    <xf borderId="20" fillId="5" fontId="16" numFmtId="3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9.14"/>
    <col customWidth="1" min="3" max="3" width="33.0"/>
    <col customWidth="1" min="4" max="4" width="19.71"/>
    <col customWidth="1" min="5" max="5" width="36.86"/>
    <col customWidth="1" min="6" max="6" width="9.57"/>
    <col customWidth="1" min="7" max="7" width="8.71"/>
    <col customWidth="1" min="8" max="8" width="7.57"/>
    <col customWidth="1" min="9" max="9" width="8.43"/>
    <col customWidth="1" min="10" max="10" width="8.71"/>
    <col customWidth="1" min="11" max="37" width="7.57"/>
  </cols>
  <sheetData>
    <row r="1">
      <c r="A1" s="1"/>
      <c r="B1" s="2"/>
      <c r="C1" s="2" t="s">
        <v>0</v>
      </c>
      <c r="D1" s="1" t="s">
        <v>1</v>
      </c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>
      <c r="A2" s="1"/>
      <c r="B2" s="2"/>
      <c r="C2" s="2"/>
      <c r="D2" s="2"/>
      <c r="E2" s="2"/>
      <c r="F2" s="2"/>
      <c r="G2" s="2"/>
      <c r="H2" s="1"/>
      <c r="I2" s="1"/>
      <c r="J2" s="1"/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>
      <c r="A3" s="1"/>
      <c r="D3" s="2"/>
      <c r="F3" s="3" t="s">
        <v>2</v>
      </c>
      <c r="G3" s="4"/>
      <c r="H3" s="5"/>
      <c r="I3" s="6" t="s">
        <v>3</v>
      </c>
      <c r="J3" s="4"/>
      <c r="K3" s="7"/>
      <c r="M3" s="2"/>
      <c r="N3" s="2"/>
      <c r="O3" s="2"/>
      <c r="P3" s="2"/>
      <c r="Q3" s="2"/>
      <c r="R3" s="2"/>
    </row>
    <row r="4" ht="15.0" customHeight="1">
      <c r="A4" s="8" t="s">
        <v>4</v>
      </c>
      <c r="B4" s="9" t="s">
        <v>5</v>
      </c>
      <c r="C4" s="9" t="s">
        <v>6</v>
      </c>
      <c r="D4" s="10" t="s">
        <v>7</v>
      </c>
      <c r="E4" s="9" t="s">
        <v>8</v>
      </c>
      <c r="F4" s="11" t="s">
        <v>9</v>
      </c>
      <c r="G4" s="12" t="s">
        <v>10</v>
      </c>
      <c r="H4" s="13" t="s">
        <v>11</v>
      </c>
      <c r="I4" s="14" t="s">
        <v>9</v>
      </c>
      <c r="J4" s="12" t="s">
        <v>10</v>
      </c>
      <c r="K4" s="13" t="s">
        <v>11</v>
      </c>
      <c r="M4" s="2"/>
      <c r="N4" s="2"/>
      <c r="O4" s="2"/>
      <c r="P4" s="2"/>
      <c r="Q4" s="2"/>
      <c r="R4" s="2"/>
    </row>
    <row r="5" ht="24.75" customHeight="1">
      <c r="A5" s="15">
        <v>1.0</v>
      </c>
      <c r="B5" s="15" t="s">
        <v>12</v>
      </c>
      <c r="C5" s="16" t="s">
        <v>13</v>
      </c>
      <c r="D5" s="17" t="s">
        <v>14</v>
      </c>
      <c r="E5" s="18" t="s">
        <v>15</v>
      </c>
      <c r="F5" s="19">
        <v>53.0</v>
      </c>
      <c r="G5" s="15">
        <v>29.0</v>
      </c>
      <c r="H5" s="20">
        <f t="shared" ref="H5:H113" si="1">SUM(F5:G5)</f>
        <v>82</v>
      </c>
      <c r="I5" s="21">
        <v>4.0</v>
      </c>
      <c r="J5" s="15">
        <v>10.0</v>
      </c>
      <c r="K5" s="20">
        <f t="shared" ref="K5:K113" si="2">SUM(I5:J5)</f>
        <v>14</v>
      </c>
      <c r="M5" s="2"/>
      <c r="N5" s="2"/>
      <c r="O5" s="2"/>
      <c r="P5" s="2"/>
      <c r="Q5" s="2"/>
      <c r="R5" s="2"/>
    </row>
    <row r="6" ht="24.75" customHeight="1">
      <c r="A6" s="15">
        <v>2.0</v>
      </c>
      <c r="B6" s="15" t="s">
        <v>12</v>
      </c>
      <c r="C6" s="22" t="s">
        <v>16</v>
      </c>
      <c r="D6" s="17" t="s">
        <v>17</v>
      </c>
      <c r="E6" s="23" t="s">
        <v>18</v>
      </c>
      <c r="F6" s="19">
        <v>15.0</v>
      </c>
      <c r="G6" s="15">
        <v>5.0</v>
      </c>
      <c r="H6" s="20">
        <f t="shared" si="1"/>
        <v>20</v>
      </c>
      <c r="I6" s="21">
        <v>1.0</v>
      </c>
      <c r="J6" s="15">
        <v>10.0</v>
      </c>
      <c r="K6" s="20">
        <f t="shared" si="2"/>
        <v>11</v>
      </c>
      <c r="M6" s="2"/>
      <c r="N6" s="1"/>
      <c r="O6" s="2"/>
      <c r="P6" s="2"/>
      <c r="Q6" s="2"/>
      <c r="R6" s="2"/>
    </row>
    <row r="7" ht="24.75" customHeight="1">
      <c r="A7" s="15">
        <v>3.0</v>
      </c>
      <c r="B7" s="15" t="s">
        <v>12</v>
      </c>
      <c r="C7" s="22" t="s">
        <v>19</v>
      </c>
      <c r="D7" s="17" t="s">
        <v>20</v>
      </c>
      <c r="E7" s="23" t="s">
        <v>21</v>
      </c>
      <c r="F7" s="19">
        <v>19.0</v>
      </c>
      <c r="G7" s="15">
        <v>10.0</v>
      </c>
      <c r="H7" s="20">
        <f t="shared" si="1"/>
        <v>29</v>
      </c>
      <c r="I7" s="21">
        <v>1.0</v>
      </c>
      <c r="J7" s="15">
        <v>14.0</v>
      </c>
      <c r="K7" s="20">
        <f t="shared" si="2"/>
        <v>15</v>
      </c>
      <c r="M7" s="2"/>
      <c r="N7" s="1"/>
      <c r="O7" s="2"/>
      <c r="P7" s="2"/>
      <c r="Q7" s="2"/>
      <c r="R7" s="2"/>
    </row>
    <row r="8" ht="24.75" customHeight="1">
      <c r="A8" s="15">
        <v>4.0</v>
      </c>
      <c r="B8" s="15" t="s">
        <v>12</v>
      </c>
      <c r="C8" s="22" t="s">
        <v>22</v>
      </c>
      <c r="D8" s="17" t="s">
        <v>23</v>
      </c>
      <c r="E8" s="23" t="s">
        <v>24</v>
      </c>
      <c r="F8" s="19">
        <v>30.0</v>
      </c>
      <c r="G8" s="15">
        <v>12.0</v>
      </c>
      <c r="H8" s="20">
        <f t="shared" si="1"/>
        <v>42</v>
      </c>
      <c r="I8" s="21">
        <v>2.0</v>
      </c>
      <c r="J8" s="15">
        <v>12.0</v>
      </c>
      <c r="K8" s="20">
        <f t="shared" si="2"/>
        <v>14</v>
      </c>
      <c r="M8" s="2"/>
      <c r="N8" s="1"/>
      <c r="O8" s="2"/>
      <c r="P8" s="2"/>
      <c r="Q8" s="2"/>
      <c r="R8" s="2"/>
    </row>
    <row r="9" ht="24.75" customHeight="1">
      <c r="A9" s="15">
        <v>5.0</v>
      </c>
      <c r="B9" s="15" t="s">
        <v>12</v>
      </c>
      <c r="C9" s="22" t="s">
        <v>25</v>
      </c>
      <c r="D9" s="17" t="s">
        <v>26</v>
      </c>
      <c r="E9" s="23" t="s">
        <v>27</v>
      </c>
      <c r="F9" s="19">
        <v>21.0</v>
      </c>
      <c r="G9" s="15">
        <v>8.0</v>
      </c>
      <c r="H9" s="20">
        <f t="shared" si="1"/>
        <v>29</v>
      </c>
      <c r="I9" s="21">
        <v>2.0</v>
      </c>
      <c r="J9" s="15">
        <v>6.0</v>
      </c>
      <c r="K9" s="20">
        <f t="shared" si="2"/>
        <v>8</v>
      </c>
      <c r="M9" s="2"/>
      <c r="N9" s="1"/>
      <c r="O9" s="2"/>
      <c r="P9" s="2"/>
      <c r="Q9" s="2"/>
      <c r="R9" s="2"/>
    </row>
    <row r="10" ht="24.75" customHeight="1">
      <c r="A10" s="15">
        <v>6.0</v>
      </c>
      <c r="B10" s="15" t="s">
        <v>12</v>
      </c>
      <c r="C10" s="22" t="s">
        <v>28</v>
      </c>
      <c r="D10" s="17" t="s">
        <v>29</v>
      </c>
      <c r="E10" s="23" t="s">
        <v>30</v>
      </c>
      <c r="F10" s="19">
        <v>21.0</v>
      </c>
      <c r="G10" s="15">
        <v>14.0</v>
      </c>
      <c r="H10" s="20">
        <f t="shared" si="1"/>
        <v>35</v>
      </c>
      <c r="I10" s="21">
        <v>1.0</v>
      </c>
      <c r="J10" s="15">
        <v>10.0</v>
      </c>
      <c r="K10" s="20">
        <f t="shared" si="2"/>
        <v>11</v>
      </c>
      <c r="M10" s="2"/>
      <c r="N10" s="1"/>
      <c r="O10" s="2"/>
      <c r="P10" s="2"/>
      <c r="Q10" s="2"/>
      <c r="R10" s="2"/>
    </row>
    <row r="11" ht="24.75" customHeight="1">
      <c r="A11" s="15">
        <v>7.0</v>
      </c>
      <c r="B11" s="15" t="s">
        <v>12</v>
      </c>
      <c r="C11" s="22" t="s">
        <v>31</v>
      </c>
      <c r="D11" s="17" t="s">
        <v>32</v>
      </c>
      <c r="E11" s="23" t="s">
        <v>33</v>
      </c>
      <c r="F11" s="19">
        <v>23.0</v>
      </c>
      <c r="G11" s="15">
        <v>13.0</v>
      </c>
      <c r="H11" s="20">
        <f t="shared" si="1"/>
        <v>36</v>
      </c>
      <c r="I11" s="21">
        <v>1.0</v>
      </c>
      <c r="J11" s="15">
        <v>7.0</v>
      </c>
      <c r="K11" s="20">
        <f t="shared" si="2"/>
        <v>8</v>
      </c>
      <c r="M11" s="2"/>
      <c r="N11" s="1"/>
      <c r="O11" s="2"/>
      <c r="P11" s="2"/>
      <c r="Q11" s="2"/>
      <c r="R11" s="2"/>
    </row>
    <row r="12" ht="24.75" customHeight="1">
      <c r="A12" s="15">
        <v>8.0</v>
      </c>
      <c r="B12" s="15" t="s">
        <v>12</v>
      </c>
      <c r="C12" s="22" t="s">
        <v>34</v>
      </c>
      <c r="D12" s="17" t="s">
        <v>35</v>
      </c>
      <c r="E12" s="23" t="s">
        <v>36</v>
      </c>
      <c r="F12" s="19">
        <v>31.0</v>
      </c>
      <c r="G12" s="15">
        <v>15.0</v>
      </c>
      <c r="H12" s="20">
        <f t="shared" si="1"/>
        <v>46</v>
      </c>
      <c r="I12" s="21">
        <v>3.0</v>
      </c>
      <c r="J12" s="15">
        <v>8.0</v>
      </c>
      <c r="K12" s="20">
        <f t="shared" si="2"/>
        <v>11</v>
      </c>
      <c r="M12" s="2"/>
      <c r="N12" s="1"/>
      <c r="O12" s="2"/>
      <c r="P12" s="2"/>
      <c r="Q12" s="2"/>
      <c r="R12" s="2"/>
    </row>
    <row r="13" ht="24.75" customHeight="1">
      <c r="A13" s="15">
        <v>9.0</v>
      </c>
      <c r="B13" s="15" t="s">
        <v>37</v>
      </c>
      <c r="C13" s="24" t="s">
        <v>38</v>
      </c>
      <c r="D13" s="17" t="s">
        <v>39</v>
      </c>
      <c r="E13" s="23" t="s">
        <v>40</v>
      </c>
      <c r="F13" s="19">
        <v>149.0</v>
      </c>
      <c r="G13" s="15">
        <v>72.0</v>
      </c>
      <c r="H13" s="20">
        <f t="shared" si="1"/>
        <v>221</v>
      </c>
      <c r="I13" s="21">
        <v>4.0</v>
      </c>
      <c r="J13" s="15">
        <v>20.0</v>
      </c>
      <c r="K13" s="20">
        <f t="shared" si="2"/>
        <v>24</v>
      </c>
      <c r="M13" s="2"/>
      <c r="N13" s="1"/>
      <c r="O13" s="2"/>
      <c r="P13" s="2"/>
      <c r="Q13" s="2"/>
      <c r="R13" s="2"/>
    </row>
    <row r="14" ht="24.75" customHeight="1">
      <c r="A14" s="15">
        <v>10.0</v>
      </c>
      <c r="B14" s="15" t="s">
        <v>37</v>
      </c>
      <c r="C14" s="22" t="s">
        <v>41</v>
      </c>
      <c r="D14" s="17" t="s">
        <v>42</v>
      </c>
      <c r="E14" s="23" t="s">
        <v>43</v>
      </c>
      <c r="F14" s="19">
        <v>6.0</v>
      </c>
      <c r="G14" s="15">
        <v>3.0</v>
      </c>
      <c r="H14" s="20">
        <f t="shared" si="1"/>
        <v>9</v>
      </c>
      <c r="I14" s="21">
        <v>0.0</v>
      </c>
      <c r="J14" s="15">
        <v>9.0</v>
      </c>
      <c r="K14" s="20">
        <f t="shared" si="2"/>
        <v>9</v>
      </c>
      <c r="M14" s="2"/>
      <c r="N14" s="1"/>
      <c r="O14" s="2"/>
      <c r="P14" s="2"/>
      <c r="Q14" s="2"/>
      <c r="R14" s="2"/>
    </row>
    <row r="15" ht="24.75" customHeight="1">
      <c r="A15" s="15">
        <v>11.0</v>
      </c>
      <c r="B15" s="15" t="s">
        <v>37</v>
      </c>
      <c r="C15" s="22" t="s">
        <v>44</v>
      </c>
      <c r="D15" s="17" t="s">
        <v>45</v>
      </c>
      <c r="E15" s="23" t="s">
        <v>46</v>
      </c>
      <c r="F15" s="19">
        <v>26.0</v>
      </c>
      <c r="G15" s="15">
        <v>8.0</v>
      </c>
      <c r="H15" s="20">
        <f t="shared" si="1"/>
        <v>34</v>
      </c>
      <c r="I15" s="21">
        <v>0.0</v>
      </c>
      <c r="J15" s="15">
        <v>12.0</v>
      </c>
      <c r="K15" s="20">
        <f t="shared" si="2"/>
        <v>12</v>
      </c>
      <c r="M15" s="2"/>
      <c r="N15" s="1"/>
      <c r="O15" s="2"/>
      <c r="P15" s="2"/>
      <c r="Q15" s="2"/>
      <c r="R15" s="2"/>
    </row>
    <row r="16" ht="24.75" customHeight="1">
      <c r="A16" s="15">
        <v>12.0</v>
      </c>
      <c r="B16" s="15" t="s">
        <v>37</v>
      </c>
      <c r="C16" s="22" t="s">
        <v>47</v>
      </c>
      <c r="D16" s="17" t="s">
        <v>48</v>
      </c>
      <c r="E16" s="23" t="s">
        <v>49</v>
      </c>
      <c r="F16" s="19">
        <v>28.0</v>
      </c>
      <c r="G16" s="15">
        <v>8.0</v>
      </c>
      <c r="H16" s="20">
        <f t="shared" si="1"/>
        <v>36</v>
      </c>
      <c r="I16" s="21">
        <v>0.0</v>
      </c>
      <c r="J16" s="15">
        <v>13.0</v>
      </c>
      <c r="K16" s="20">
        <f t="shared" si="2"/>
        <v>13</v>
      </c>
      <c r="M16" s="2"/>
      <c r="N16" s="1"/>
      <c r="O16" s="2"/>
      <c r="P16" s="2"/>
      <c r="Q16" s="2"/>
      <c r="R16" s="2"/>
    </row>
    <row r="17" ht="24.75" customHeight="1">
      <c r="A17" s="15">
        <v>13.0</v>
      </c>
      <c r="B17" s="15" t="s">
        <v>37</v>
      </c>
      <c r="C17" s="22" t="s">
        <v>50</v>
      </c>
      <c r="D17" s="17" t="s">
        <v>51</v>
      </c>
      <c r="E17" s="23" t="s">
        <v>52</v>
      </c>
      <c r="F17" s="19">
        <v>10.0</v>
      </c>
      <c r="G17" s="15">
        <v>5.0</v>
      </c>
      <c r="H17" s="20">
        <f t="shared" si="1"/>
        <v>15</v>
      </c>
      <c r="I17" s="21">
        <v>0.0</v>
      </c>
      <c r="J17" s="15">
        <v>10.0</v>
      </c>
      <c r="K17" s="20">
        <f t="shared" si="2"/>
        <v>10</v>
      </c>
      <c r="M17" s="2"/>
      <c r="N17" s="1"/>
      <c r="O17" s="2"/>
      <c r="P17" s="2"/>
      <c r="Q17" s="2"/>
      <c r="R17" s="2"/>
    </row>
    <row r="18" ht="24.75" customHeight="1">
      <c r="A18" s="15">
        <v>14.0</v>
      </c>
      <c r="B18" s="15" t="s">
        <v>37</v>
      </c>
      <c r="C18" s="22" t="s">
        <v>53</v>
      </c>
      <c r="D18" s="17" t="s">
        <v>54</v>
      </c>
      <c r="E18" s="23" t="s">
        <v>55</v>
      </c>
      <c r="F18" s="19">
        <v>9.0</v>
      </c>
      <c r="G18" s="15">
        <v>4.0</v>
      </c>
      <c r="H18" s="20">
        <f t="shared" si="1"/>
        <v>13</v>
      </c>
      <c r="I18" s="21">
        <v>1.0</v>
      </c>
      <c r="J18" s="15">
        <v>10.0</v>
      </c>
      <c r="K18" s="20">
        <f t="shared" si="2"/>
        <v>11</v>
      </c>
      <c r="M18" s="2"/>
      <c r="N18" s="1"/>
      <c r="O18" s="2"/>
      <c r="P18" s="2"/>
      <c r="Q18" s="2"/>
      <c r="R18" s="2"/>
    </row>
    <row r="19" ht="24.75" customHeight="1">
      <c r="A19" s="15">
        <v>15.0</v>
      </c>
      <c r="B19" s="15" t="s">
        <v>37</v>
      </c>
      <c r="C19" s="22" t="s">
        <v>56</v>
      </c>
      <c r="D19" s="17" t="s">
        <v>57</v>
      </c>
      <c r="E19" s="23" t="s">
        <v>58</v>
      </c>
      <c r="F19" s="19">
        <v>11.0</v>
      </c>
      <c r="G19" s="15">
        <v>6.0</v>
      </c>
      <c r="H19" s="20">
        <f t="shared" si="1"/>
        <v>17</v>
      </c>
      <c r="I19" s="21">
        <v>3.0</v>
      </c>
      <c r="J19" s="15">
        <v>7.0</v>
      </c>
      <c r="K19" s="20">
        <f t="shared" si="2"/>
        <v>10</v>
      </c>
      <c r="M19" s="2"/>
      <c r="N19" s="1"/>
      <c r="O19" s="2"/>
      <c r="P19" s="2"/>
      <c r="Q19" s="2"/>
      <c r="R19" s="2"/>
    </row>
    <row r="20" ht="24.75" customHeight="1">
      <c r="A20" s="15">
        <v>16.0</v>
      </c>
      <c r="B20" s="15" t="s">
        <v>37</v>
      </c>
      <c r="C20" s="22" t="s">
        <v>59</v>
      </c>
      <c r="D20" s="17" t="s">
        <v>60</v>
      </c>
      <c r="E20" s="23" t="s">
        <v>61</v>
      </c>
      <c r="F20" s="19">
        <v>18.0</v>
      </c>
      <c r="G20" s="15">
        <v>9.0</v>
      </c>
      <c r="H20" s="20">
        <f t="shared" si="1"/>
        <v>27</v>
      </c>
      <c r="I20" s="21">
        <v>2.0</v>
      </c>
      <c r="J20" s="15">
        <v>12.0</v>
      </c>
      <c r="K20" s="20">
        <f t="shared" si="2"/>
        <v>14</v>
      </c>
      <c r="M20" s="2"/>
      <c r="N20" s="1"/>
      <c r="O20" s="2"/>
      <c r="P20" s="2"/>
      <c r="Q20" s="2"/>
      <c r="R20" s="2"/>
    </row>
    <row r="21" ht="24.75" customHeight="1">
      <c r="A21" s="15">
        <v>17.0</v>
      </c>
      <c r="B21" s="15" t="s">
        <v>62</v>
      </c>
      <c r="C21" s="24" t="s">
        <v>63</v>
      </c>
      <c r="D21" s="17" t="s">
        <v>64</v>
      </c>
      <c r="E21" s="23" t="s">
        <v>65</v>
      </c>
      <c r="F21" s="19">
        <v>47.0</v>
      </c>
      <c r="G21" s="15">
        <v>23.0</v>
      </c>
      <c r="H21" s="20">
        <f t="shared" si="1"/>
        <v>70</v>
      </c>
      <c r="I21" s="21">
        <v>6.0</v>
      </c>
      <c r="J21" s="15">
        <v>11.0</v>
      </c>
      <c r="K21" s="20">
        <f t="shared" si="2"/>
        <v>17</v>
      </c>
      <c r="M21" s="2"/>
      <c r="N21" s="1"/>
      <c r="O21" s="2"/>
      <c r="P21" s="2"/>
      <c r="Q21" s="2"/>
      <c r="R21" s="2"/>
    </row>
    <row r="22" ht="24.75" customHeight="1">
      <c r="A22" s="15">
        <v>18.0</v>
      </c>
      <c r="B22" s="15" t="s">
        <v>62</v>
      </c>
      <c r="C22" s="22" t="s">
        <v>66</v>
      </c>
      <c r="D22" s="17" t="s">
        <v>67</v>
      </c>
      <c r="E22" s="23" t="s">
        <v>68</v>
      </c>
      <c r="F22" s="19">
        <v>21.0</v>
      </c>
      <c r="G22" s="15">
        <v>13.0</v>
      </c>
      <c r="H22" s="20">
        <f t="shared" si="1"/>
        <v>34</v>
      </c>
      <c r="I22" s="21">
        <v>2.0</v>
      </c>
      <c r="J22" s="15">
        <v>8.0</v>
      </c>
      <c r="K22" s="20">
        <f t="shared" si="2"/>
        <v>10</v>
      </c>
      <c r="M22" s="2"/>
      <c r="N22" s="1"/>
      <c r="O22" s="2"/>
      <c r="P22" s="2"/>
      <c r="Q22" s="2"/>
      <c r="R22" s="2"/>
    </row>
    <row r="23" ht="24.75" customHeight="1">
      <c r="A23" s="15">
        <v>19.0</v>
      </c>
      <c r="B23" s="15" t="s">
        <v>62</v>
      </c>
      <c r="C23" s="22" t="s">
        <v>69</v>
      </c>
      <c r="D23" s="17" t="s">
        <v>70</v>
      </c>
      <c r="E23" s="23" t="s">
        <v>71</v>
      </c>
      <c r="F23" s="19">
        <v>15.0</v>
      </c>
      <c r="G23" s="15">
        <v>7.0</v>
      </c>
      <c r="H23" s="20">
        <f t="shared" si="1"/>
        <v>22</v>
      </c>
      <c r="I23" s="21">
        <v>4.0</v>
      </c>
      <c r="J23" s="15">
        <v>11.0</v>
      </c>
      <c r="K23" s="20">
        <f t="shared" si="2"/>
        <v>15</v>
      </c>
      <c r="M23" s="2"/>
      <c r="N23" s="1"/>
      <c r="O23" s="2"/>
      <c r="P23" s="2"/>
      <c r="Q23" s="2"/>
      <c r="R23" s="2"/>
    </row>
    <row r="24" ht="24.75" customHeight="1">
      <c r="A24" s="15">
        <v>20.0</v>
      </c>
      <c r="B24" s="15" t="s">
        <v>62</v>
      </c>
      <c r="C24" s="22" t="s">
        <v>72</v>
      </c>
      <c r="D24" s="17" t="s">
        <v>73</v>
      </c>
      <c r="E24" s="23" t="s">
        <v>74</v>
      </c>
      <c r="F24" s="19">
        <v>30.0</v>
      </c>
      <c r="G24" s="15">
        <v>6.0</v>
      </c>
      <c r="H24" s="20">
        <f t="shared" si="1"/>
        <v>36</v>
      </c>
      <c r="I24" s="21">
        <v>0.0</v>
      </c>
      <c r="J24" s="15">
        <v>13.0</v>
      </c>
      <c r="K24" s="20">
        <f t="shared" si="2"/>
        <v>13</v>
      </c>
      <c r="M24" s="2"/>
      <c r="N24" s="1"/>
      <c r="O24" s="2"/>
      <c r="P24" s="2"/>
      <c r="Q24" s="2"/>
      <c r="R24" s="2"/>
    </row>
    <row r="25" ht="24.75" customHeight="1">
      <c r="A25" s="15">
        <v>21.0</v>
      </c>
      <c r="B25" s="15" t="s">
        <v>62</v>
      </c>
      <c r="C25" s="22" t="s">
        <v>75</v>
      </c>
      <c r="D25" s="17" t="s">
        <v>76</v>
      </c>
      <c r="E25" s="23" t="s">
        <v>77</v>
      </c>
      <c r="F25" s="19">
        <v>21.0</v>
      </c>
      <c r="G25" s="15">
        <v>9.0</v>
      </c>
      <c r="H25" s="20">
        <f t="shared" si="1"/>
        <v>30</v>
      </c>
      <c r="I25" s="21">
        <v>1.0</v>
      </c>
      <c r="J25" s="15">
        <v>10.0</v>
      </c>
      <c r="K25" s="20">
        <f t="shared" si="2"/>
        <v>11</v>
      </c>
      <c r="M25" s="2"/>
      <c r="N25" s="1"/>
      <c r="O25" s="2"/>
      <c r="P25" s="2"/>
      <c r="Q25" s="2"/>
      <c r="R25" s="2"/>
    </row>
    <row r="26" ht="24.75" customHeight="1">
      <c r="A26" s="15">
        <v>22.0</v>
      </c>
      <c r="B26" s="15" t="s">
        <v>62</v>
      </c>
      <c r="C26" s="22" t="s">
        <v>78</v>
      </c>
      <c r="D26" s="17" t="s">
        <v>79</v>
      </c>
      <c r="E26" s="23" t="s">
        <v>80</v>
      </c>
      <c r="F26" s="19">
        <v>34.0</v>
      </c>
      <c r="G26" s="15">
        <v>16.0</v>
      </c>
      <c r="H26" s="20">
        <f t="shared" si="1"/>
        <v>50</v>
      </c>
      <c r="I26" s="21">
        <v>2.0</v>
      </c>
      <c r="J26" s="15">
        <v>6.0</v>
      </c>
      <c r="K26" s="20">
        <f t="shared" si="2"/>
        <v>8</v>
      </c>
      <c r="M26" s="2"/>
      <c r="N26" s="1"/>
      <c r="O26" s="2"/>
      <c r="P26" s="2"/>
      <c r="Q26" s="2"/>
      <c r="R26" s="2"/>
    </row>
    <row r="27" ht="24.75" customHeight="1">
      <c r="A27" s="15">
        <v>23.0</v>
      </c>
      <c r="B27" s="15" t="s">
        <v>62</v>
      </c>
      <c r="C27" s="22" t="s">
        <v>81</v>
      </c>
      <c r="D27" s="17" t="s">
        <v>82</v>
      </c>
      <c r="E27" s="23" t="s">
        <v>83</v>
      </c>
      <c r="F27" s="19">
        <v>21.0</v>
      </c>
      <c r="G27" s="15">
        <v>11.0</v>
      </c>
      <c r="H27" s="20">
        <f t="shared" si="1"/>
        <v>32</v>
      </c>
      <c r="I27" s="21">
        <v>2.0</v>
      </c>
      <c r="J27" s="15">
        <v>10.0</v>
      </c>
      <c r="K27" s="20">
        <f t="shared" si="2"/>
        <v>12</v>
      </c>
      <c r="M27" s="2"/>
      <c r="N27" s="1"/>
      <c r="O27" s="2"/>
      <c r="P27" s="2"/>
      <c r="Q27" s="2"/>
      <c r="R27" s="2"/>
    </row>
    <row r="28" ht="24.75" customHeight="1">
      <c r="A28" s="15">
        <v>24.0</v>
      </c>
      <c r="B28" s="15" t="s">
        <v>84</v>
      </c>
      <c r="C28" s="25" t="s">
        <v>85</v>
      </c>
      <c r="D28" s="17" t="s">
        <v>86</v>
      </c>
      <c r="E28" s="23" t="s">
        <v>87</v>
      </c>
      <c r="F28" s="19">
        <v>70.0</v>
      </c>
      <c r="G28" s="15">
        <v>44.0</v>
      </c>
      <c r="H28" s="20">
        <f t="shared" si="1"/>
        <v>114</v>
      </c>
      <c r="I28" s="21">
        <v>5.0</v>
      </c>
      <c r="J28" s="15">
        <v>24.0</v>
      </c>
      <c r="K28" s="20">
        <f t="shared" si="2"/>
        <v>29</v>
      </c>
      <c r="M28" s="2"/>
      <c r="N28" s="1"/>
      <c r="O28" s="2"/>
      <c r="P28" s="2"/>
      <c r="Q28" s="2"/>
      <c r="R28" s="2"/>
    </row>
    <row r="29" ht="24.75" customHeight="1">
      <c r="A29" s="15">
        <v>25.0</v>
      </c>
      <c r="B29" s="15" t="s">
        <v>84</v>
      </c>
      <c r="C29" s="26" t="s">
        <v>88</v>
      </c>
      <c r="D29" s="17" t="s">
        <v>89</v>
      </c>
      <c r="E29" s="23" t="s">
        <v>90</v>
      </c>
      <c r="F29" s="19">
        <v>19.0</v>
      </c>
      <c r="G29" s="15">
        <v>9.0</v>
      </c>
      <c r="H29" s="20">
        <f t="shared" si="1"/>
        <v>28</v>
      </c>
      <c r="I29" s="21">
        <v>1.0</v>
      </c>
      <c r="J29" s="15">
        <v>6.0</v>
      </c>
      <c r="K29" s="20">
        <f t="shared" si="2"/>
        <v>7</v>
      </c>
      <c r="M29" s="2"/>
      <c r="N29" s="1"/>
      <c r="O29" s="2"/>
      <c r="P29" s="2"/>
      <c r="Q29" s="2"/>
      <c r="R29" s="2"/>
    </row>
    <row r="30" ht="24.75" customHeight="1">
      <c r="A30" s="15">
        <v>26.0</v>
      </c>
      <c r="B30" s="15" t="s">
        <v>84</v>
      </c>
      <c r="C30" s="26" t="s">
        <v>91</v>
      </c>
      <c r="D30" s="17" t="s">
        <v>92</v>
      </c>
      <c r="E30" s="23" t="s">
        <v>93</v>
      </c>
      <c r="F30" s="19">
        <v>44.0</v>
      </c>
      <c r="G30" s="15">
        <v>10.0</v>
      </c>
      <c r="H30" s="20">
        <f t="shared" si="1"/>
        <v>54</v>
      </c>
      <c r="I30" s="21">
        <v>5.0</v>
      </c>
      <c r="J30" s="15">
        <v>10.0</v>
      </c>
      <c r="K30" s="20">
        <f t="shared" si="2"/>
        <v>15</v>
      </c>
      <c r="M30" s="2"/>
      <c r="N30" s="1"/>
      <c r="O30" s="2"/>
      <c r="P30" s="2"/>
      <c r="Q30" s="2"/>
      <c r="R30" s="2"/>
    </row>
    <row r="31" ht="24.75" customHeight="1">
      <c r="A31" s="15">
        <v>27.0</v>
      </c>
      <c r="B31" s="15" t="s">
        <v>84</v>
      </c>
      <c r="C31" s="26" t="s">
        <v>94</v>
      </c>
      <c r="D31" s="17" t="s">
        <v>95</v>
      </c>
      <c r="E31" s="23" t="s">
        <v>96</v>
      </c>
      <c r="F31" s="19">
        <v>24.0</v>
      </c>
      <c r="G31" s="15">
        <v>11.0</v>
      </c>
      <c r="H31" s="20">
        <f t="shared" si="1"/>
        <v>35</v>
      </c>
      <c r="I31" s="21">
        <v>2.0</v>
      </c>
      <c r="J31" s="15">
        <v>8.0</v>
      </c>
      <c r="K31" s="20">
        <f t="shared" si="2"/>
        <v>10</v>
      </c>
      <c r="M31" s="2"/>
      <c r="N31" s="1"/>
      <c r="O31" s="2"/>
      <c r="P31" s="2"/>
      <c r="Q31" s="2"/>
      <c r="R31" s="2"/>
    </row>
    <row r="32" ht="24.75" customHeight="1">
      <c r="A32" s="15">
        <v>28.0</v>
      </c>
      <c r="B32" s="15" t="s">
        <v>84</v>
      </c>
      <c r="C32" s="26" t="s">
        <v>97</v>
      </c>
      <c r="D32" s="17" t="s">
        <v>98</v>
      </c>
      <c r="E32" s="23" t="s">
        <v>99</v>
      </c>
      <c r="F32" s="19">
        <v>36.0</v>
      </c>
      <c r="G32" s="15">
        <v>20.0</v>
      </c>
      <c r="H32" s="20">
        <f t="shared" si="1"/>
        <v>56</v>
      </c>
      <c r="I32" s="21">
        <v>0.0</v>
      </c>
      <c r="J32" s="15">
        <v>9.0</v>
      </c>
      <c r="K32" s="20">
        <f t="shared" si="2"/>
        <v>9</v>
      </c>
      <c r="M32" s="2"/>
      <c r="N32" s="1"/>
      <c r="O32" s="2"/>
      <c r="P32" s="2"/>
      <c r="Q32" s="2"/>
      <c r="R32" s="2"/>
    </row>
    <row r="33" ht="24.75" customHeight="1">
      <c r="A33" s="15">
        <v>29.0</v>
      </c>
      <c r="B33" s="15" t="s">
        <v>84</v>
      </c>
      <c r="C33" s="26" t="s">
        <v>100</v>
      </c>
      <c r="D33" s="17" t="s">
        <v>101</v>
      </c>
      <c r="E33" s="23" t="s">
        <v>102</v>
      </c>
      <c r="F33" s="19">
        <v>21.0</v>
      </c>
      <c r="G33" s="15">
        <v>12.0</v>
      </c>
      <c r="H33" s="20">
        <f t="shared" si="1"/>
        <v>33</v>
      </c>
      <c r="I33" s="21">
        <v>0.0</v>
      </c>
      <c r="J33" s="15">
        <v>12.0</v>
      </c>
      <c r="K33" s="20">
        <f t="shared" si="2"/>
        <v>12</v>
      </c>
      <c r="M33" s="2"/>
      <c r="N33" s="1"/>
      <c r="O33" s="2"/>
      <c r="P33" s="2"/>
      <c r="Q33" s="2"/>
      <c r="R33" s="2"/>
    </row>
    <row r="34" ht="24.75" customHeight="1">
      <c r="A34" s="15">
        <v>30.0</v>
      </c>
      <c r="B34" s="15" t="s">
        <v>84</v>
      </c>
      <c r="C34" s="26" t="s">
        <v>103</v>
      </c>
      <c r="D34" s="17" t="s">
        <v>104</v>
      </c>
      <c r="E34" s="23" t="s">
        <v>105</v>
      </c>
      <c r="F34" s="19">
        <v>6.0</v>
      </c>
      <c r="G34" s="15">
        <v>7.0</v>
      </c>
      <c r="H34" s="20">
        <f t="shared" si="1"/>
        <v>13</v>
      </c>
      <c r="I34" s="21">
        <v>1.0</v>
      </c>
      <c r="J34" s="15">
        <v>7.0</v>
      </c>
      <c r="K34" s="20">
        <f t="shared" si="2"/>
        <v>8</v>
      </c>
      <c r="M34" s="2"/>
      <c r="N34" s="1"/>
      <c r="O34" s="2"/>
      <c r="P34" s="2"/>
      <c r="Q34" s="2"/>
      <c r="R34" s="2"/>
    </row>
    <row r="35" ht="24.75" customHeight="1">
      <c r="A35" s="15">
        <v>31.0</v>
      </c>
      <c r="B35" s="15" t="s">
        <v>84</v>
      </c>
      <c r="C35" s="26" t="s">
        <v>106</v>
      </c>
      <c r="D35" s="17" t="s">
        <v>107</v>
      </c>
      <c r="E35" s="23" t="s">
        <v>108</v>
      </c>
      <c r="F35" s="19">
        <v>24.0</v>
      </c>
      <c r="G35" s="15">
        <v>11.0</v>
      </c>
      <c r="H35" s="20">
        <f t="shared" si="1"/>
        <v>35</v>
      </c>
      <c r="I35" s="21">
        <v>1.0</v>
      </c>
      <c r="J35" s="15">
        <v>10.0</v>
      </c>
      <c r="K35" s="20">
        <f t="shared" si="2"/>
        <v>11</v>
      </c>
      <c r="M35" s="2"/>
      <c r="N35" s="1"/>
      <c r="O35" s="2"/>
      <c r="P35" s="2"/>
      <c r="Q35" s="2"/>
      <c r="R35" s="2"/>
    </row>
    <row r="36" ht="24.75" customHeight="1">
      <c r="A36" s="15">
        <v>32.0</v>
      </c>
      <c r="B36" s="27" t="s">
        <v>109</v>
      </c>
      <c r="C36" s="24" t="s">
        <v>110</v>
      </c>
      <c r="D36" s="17" t="s">
        <v>111</v>
      </c>
      <c r="E36" s="23" t="s">
        <v>112</v>
      </c>
      <c r="F36" s="19">
        <v>22.0</v>
      </c>
      <c r="G36" s="15">
        <v>7.0</v>
      </c>
      <c r="H36" s="20">
        <f t="shared" si="1"/>
        <v>29</v>
      </c>
      <c r="I36" s="21">
        <v>2.0</v>
      </c>
      <c r="J36" s="15">
        <v>7.0</v>
      </c>
      <c r="K36" s="20">
        <f t="shared" si="2"/>
        <v>9</v>
      </c>
      <c r="M36" s="2"/>
      <c r="N36" s="1"/>
      <c r="O36" s="2"/>
      <c r="P36" s="2"/>
      <c r="Q36" s="2"/>
      <c r="R36" s="2"/>
    </row>
    <row r="37" ht="24.75" customHeight="1">
      <c r="A37" s="15">
        <v>33.0</v>
      </c>
      <c r="B37" s="27" t="s">
        <v>109</v>
      </c>
      <c r="C37" s="24" t="s">
        <v>113</v>
      </c>
      <c r="D37" s="17" t="s">
        <v>114</v>
      </c>
      <c r="E37" s="23" t="s">
        <v>115</v>
      </c>
      <c r="F37" s="19">
        <f>47-28</f>
        <v>19</v>
      </c>
      <c r="G37" s="15">
        <f>22-9</f>
        <v>13</v>
      </c>
      <c r="H37" s="20">
        <f t="shared" si="1"/>
        <v>32</v>
      </c>
      <c r="I37" s="21">
        <v>2.0</v>
      </c>
      <c r="J37" s="15">
        <v>10.0</v>
      </c>
      <c r="K37" s="20">
        <f t="shared" si="2"/>
        <v>12</v>
      </c>
      <c r="M37" s="2"/>
      <c r="N37" s="1"/>
      <c r="O37" s="2"/>
      <c r="P37" s="2"/>
      <c r="Q37" s="2"/>
      <c r="R37" s="2"/>
    </row>
    <row r="38" ht="24.75" customHeight="1">
      <c r="A38" s="15">
        <v>34.0</v>
      </c>
      <c r="B38" s="27" t="s">
        <v>109</v>
      </c>
      <c r="C38" s="24" t="s">
        <v>116</v>
      </c>
      <c r="D38" s="17" t="s">
        <v>117</v>
      </c>
      <c r="E38" s="23" t="s">
        <v>118</v>
      </c>
      <c r="F38" s="19">
        <f>56-35</f>
        <v>21</v>
      </c>
      <c r="G38" s="15">
        <f>38-25</f>
        <v>13</v>
      </c>
      <c r="H38" s="20">
        <f t="shared" si="1"/>
        <v>34</v>
      </c>
      <c r="I38" s="21">
        <v>2.0</v>
      </c>
      <c r="J38" s="15">
        <v>11.0</v>
      </c>
      <c r="K38" s="20">
        <f t="shared" si="2"/>
        <v>13</v>
      </c>
      <c r="M38" s="2"/>
      <c r="N38" s="1"/>
      <c r="O38" s="2"/>
      <c r="P38" s="2"/>
      <c r="Q38" s="2"/>
      <c r="R38" s="2"/>
    </row>
    <row r="39" ht="24.75" customHeight="1">
      <c r="A39" s="15">
        <v>35.0</v>
      </c>
      <c r="B39" s="27" t="s">
        <v>109</v>
      </c>
      <c r="C39" s="24" t="s">
        <v>119</v>
      </c>
      <c r="D39" s="17" t="s">
        <v>120</v>
      </c>
      <c r="E39" s="23" t="s">
        <v>121</v>
      </c>
      <c r="F39" s="19">
        <f>44-25</f>
        <v>19</v>
      </c>
      <c r="G39" s="15">
        <f>31-15</f>
        <v>16</v>
      </c>
      <c r="H39" s="20">
        <f t="shared" si="1"/>
        <v>35</v>
      </c>
      <c r="I39" s="21">
        <v>0.0</v>
      </c>
      <c r="J39" s="15">
        <v>10.0</v>
      </c>
      <c r="K39" s="20">
        <f t="shared" si="2"/>
        <v>10</v>
      </c>
      <c r="M39" s="2"/>
      <c r="N39" s="1"/>
      <c r="O39" s="2"/>
      <c r="P39" s="2"/>
      <c r="Q39" s="2"/>
      <c r="R39" s="2"/>
    </row>
    <row r="40" ht="24.75" customHeight="1">
      <c r="A40" s="15">
        <v>36.0</v>
      </c>
      <c r="B40" s="27" t="s">
        <v>109</v>
      </c>
      <c r="C40" s="24" t="s">
        <v>122</v>
      </c>
      <c r="D40" s="17" t="s">
        <v>123</v>
      </c>
      <c r="E40" s="23" t="s">
        <v>124</v>
      </c>
      <c r="F40" s="19">
        <f>42-24</f>
        <v>18</v>
      </c>
      <c r="G40" s="15">
        <f>28-15</f>
        <v>13</v>
      </c>
      <c r="H40" s="20">
        <f t="shared" si="1"/>
        <v>31</v>
      </c>
      <c r="I40" s="21">
        <v>0.0</v>
      </c>
      <c r="J40" s="15">
        <v>8.0</v>
      </c>
      <c r="K40" s="20">
        <f t="shared" si="2"/>
        <v>8</v>
      </c>
      <c r="M40" s="2"/>
      <c r="N40" s="1"/>
      <c r="O40" s="2"/>
      <c r="P40" s="2"/>
      <c r="Q40" s="2"/>
      <c r="R40" s="2"/>
    </row>
    <row r="41" ht="24.75" customHeight="1">
      <c r="A41" s="15">
        <v>37.0</v>
      </c>
      <c r="B41" s="27" t="s">
        <v>109</v>
      </c>
      <c r="C41" s="22" t="s">
        <v>125</v>
      </c>
      <c r="D41" s="17" t="s">
        <v>126</v>
      </c>
      <c r="E41" s="23" t="s">
        <v>127</v>
      </c>
      <c r="F41" s="19">
        <v>24.0</v>
      </c>
      <c r="G41" s="15">
        <v>11.0</v>
      </c>
      <c r="H41" s="20">
        <f t="shared" si="1"/>
        <v>35</v>
      </c>
      <c r="I41" s="21">
        <v>1.0</v>
      </c>
      <c r="J41" s="15">
        <v>9.0</v>
      </c>
      <c r="K41" s="20">
        <f t="shared" si="2"/>
        <v>10</v>
      </c>
      <c r="M41" s="2"/>
      <c r="N41" s="1"/>
      <c r="O41" s="2"/>
      <c r="P41" s="2"/>
      <c r="Q41" s="2"/>
      <c r="R41" s="2"/>
    </row>
    <row r="42" ht="24.75" customHeight="1">
      <c r="A42" s="15">
        <v>38.0</v>
      </c>
      <c r="B42" s="27" t="s">
        <v>109</v>
      </c>
      <c r="C42" s="22" t="s">
        <v>128</v>
      </c>
      <c r="D42" s="17" t="s">
        <v>129</v>
      </c>
      <c r="E42" s="23" t="s">
        <v>130</v>
      </c>
      <c r="F42" s="19">
        <v>30.0</v>
      </c>
      <c r="G42" s="15">
        <v>24.0</v>
      </c>
      <c r="H42" s="20">
        <f t="shared" si="1"/>
        <v>54</v>
      </c>
      <c r="I42" s="21">
        <v>0.0</v>
      </c>
      <c r="J42" s="15">
        <v>10.0</v>
      </c>
      <c r="K42" s="20">
        <f t="shared" si="2"/>
        <v>10</v>
      </c>
      <c r="M42" s="2"/>
      <c r="N42" s="1"/>
      <c r="O42" s="2"/>
      <c r="P42" s="2"/>
      <c r="Q42" s="2"/>
      <c r="R42" s="2"/>
    </row>
    <row r="43" ht="24.75" customHeight="1">
      <c r="A43" s="15">
        <v>39.0</v>
      </c>
      <c r="B43" s="15" t="s">
        <v>131</v>
      </c>
      <c r="C43" s="28" t="s">
        <v>132</v>
      </c>
      <c r="D43" s="17" t="s">
        <v>133</v>
      </c>
      <c r="E43" s="23" t="s">
        <v>134</v>
      </c>
      <c r="F43" s="19">
        <v>41.0</v>
      </c>
      <c r="G43" s="15">
        <v>34.0</v>
      </c>
      <c r="H43" s="20">
        <f t="shared" si="1"/>
        <v>75</v>
      </c>
      <c r="I43" s="21">
        <v>2.0</v>
      </c>
      <c r="J43" s="15">
        <v>10.0</v>
      </c>
      <c r="K43" s="20">
        <f t="shared" si="2"/>
        <v>12</v>
      </c>
      <c r="M43" s="2"/>
      <c r="N43" s="1"/>
      <c r="O43" s="2"/>
      <c r="P43" s="2"/>
      <c r="Q43" s="2"/>
      <c r="R43" s="2"/>
    </row>
    <row r="44" ht="24.75" customHeight="1">
      <c r="A44" s="15">
        <v>40.0</v>
      </c>
      <c r="B44" s="15" t="s">
        <v>131</v>
      </c>
      <c r="C44" s="29" t="s">
        <v>135</v>
      </c>
      <c r="D44" s="17" t="s">
        <v>136</v>
      </c>
      <c r="E44" s="23" t="s">
        <v>137</v>
      </c>
      <c r="F44" s="19">
        <v>21.0</v>
      </c>
      <c r="G44" s="15">
        <v>18.0</v>
      </c>
      <c r="H44" s="20">
        <f t="shared" si="1"/>
        <v>39</v>
      </c>
      <c r="I44" s="21">
        <v>2.0</v>
      </c>
      <c r="J44" s="15">
        <v>5.0</v>
      </c>
      <c r="K44" s="20">
        <f t="shared" si="2"/>
        <v>7</v>
      </c>
      <c r="M44" s="2"/>
      <c r="N44" s="1"/>
      <c r="O44" s="2"/>
      <c r="P44" s="2"/>
      <c r="Q44" s="2"/>
      <c r="R44" s="2"/>
    </row>
    <row r="45" ht="24.75" customHeight="1">
      <c r="A45" s="15">
        <v>41.0</v>
      </c>
      <c r="B45" s="15" t="s">
        <v>131</v>
      </c>
      <c r="C45" s="28" t="s">
        <v>138</v>
      </c>
      <c r="D45" s="17" t="s">
        <v>139</v>
      </c>
      <c r="E45" s="23" t="s">
        <v>140</v>
      </c>
      <c r="F45" s="19">
        <f>89-48</f>
        <v>41</v>
      </c>
      <c r="G45" s="15">
        <f>42-21</f>
        <v>21</v>
      </c>
      <c r="H45" s="20">
        <f t="shared" si="1"/>
        <v>62</v>
      </c>
      <c r="I45" s="21">
        <v>0.0</v>
      </c>
      <c r="J45" s="15">
        <v>12.0</v>
      </c>
      <c r="K45" s="20">
        <f t="shared" si="2"/>
        <v>12</v>
      </c>
      <c r="M45" s="2"/>
      <c r="N45" s="1"/>
      <c r="O45" s="2"/>
      <c r="P45" s="2"/>
      <c r="Q45" s="2"/>
      <c r="R45" s="2"/>
    </row>
    <row r="46" ht="24.75" customHeight="1">
      <c r="A46" s="15">
        <v>42.0</v>
      </c>
      <c r="B46" s="15" t="s">
        <v>131</v>
      </c>
      <c r="C46" s="30" t="s">
        <v>141</v>
      </c>
      <c r="D46" s="17" t="s">
        <v>142</v>
      </c>
      <c r="E46" s="23" t="s">
        <v>143</v>
      </c>
      <c r="F46" s="19">
        <v>11.0</v>
      </c>
      <c r="G46" s="15">
        <v>16.0</v>
      </c>
      <c r="H46" s="20">
        <f t="shared" si="1"/>
        <v>27</v>
      </c>
      <c r="I46" s="21">
        <v>0.0</v>
      </c>
      <c r="J46" s="15">
        <v>7.0</v>
      </c>
      <c r="K46" s="20">
        <f t="shared" si="2"/>
        <v>7</v>
      </c>
      <c r="M46" s="2"/>
      <c r="N46" s="1"/>
      <c r="O46" s="2"/>
      <c r="P46" s="2"/>
      <c r="Q46" s="2"/>
      <c r="R46" s="2"/>
    </row>
    <row r="47" ht="24.75" customHeight="1">
      <c r="A47" s="15">
        <v>43.0</v>
      </c>
      <c r="B47" s="15" t="s">
        <v>131</v>
      </c>
      <c r="C47" s="30" t="s">
        <v>144</v>
      </c>
      <c r="D47" s="17" t="s">
        <v>145</v>
      </c>
      <c r="E47" s="23" t="s">
        <v>146</v>
      </c>
      <c r="F47" s="19">
        <v>48.0</v>
      </c>
      <c r="G47" s="15">
        <v>33.0</v>
      </c>
      <c r="H47" s="20">
        <f t="shared" si="1"/>
        <v>81</v>
      </c>
      <c r="I47" s="21">
        <v>2.0</v>
      </c>
      <c r="J47" s="15">
        <v>11.0</v>
      </c>
      <c r="K47" s="20">
        <f t="shared" si="2"/>
        <v>13</v>
      </c>
      <c r="M47" s="2"/>
      <c r="N47" s="1"/>
      <c r="O47" s="2"/>
      <c r="P47" s="2"/>
      <c r="Q47" s="2"/>
      <c r="R47" s="2"/>
    </row>
    <row r="48" ht="24.75" customHeight="1">
      <c r="A48" s="15">
        <v>44.0</v>
      </c>
      <c r="B48" s="15" t="s">
        <v>131</v>
      </c>
      <c r="C48" s="28" t="s">
        <v>147</v>
      </c>
      <c r="D48" s="17" t="s">
        <v>148</v>
      </c>
      <c r="E48" s="23" t="s">
        <v>149</v>
      </c>
      <c r="F48" s="19">
        <f>51-33</f>
        <v>18</v>
      </c>
      <c r="G48" s="15">
        <f>34-14</f>
        <v>20</v>
      </c>
      <c r="H48" s="20">
        <f t="shared" si="1"/>
        <v>38</v>
      </c>
      <c r="I48" s="21">
        <v>1.0</v>
      </c>
      <c r="J48" s="15">
        <v>7.0</v>
      </c>
      <c r="K48" s="20">
        <f t="shared" si="2"/>
        <v>8</v>
      </c>
      <c r="M48" s="2"/>
      <c r="N48" s="1"/>
      <c r="O48" s="2"/>
      <c r="P48" s="2"/>
      <c r="Q48" s="2"/>
      <c r="R48" s="2"/>
    </row>
    <row r="49" ht="24.75" customHeight="1">
      <c r="A49" s="15">
        <v>45.0</v>
      </c>
      <c r="B49" s="15" t="s">
        <v>150</v>
      </c>
      <c r="C49" s="29" t="s">
        <v>151</v>
      </c>
      <c r="D49" s="17" t="s">
        <v>152</v>
      </c>
      <c r="E49" s="23" t="s">
        <v>153</v>
      </c>
      <c r="F49" s="19">
        <v>32.0</v>
      </c>
      <c r="G49" s="15">
        <v>14.0</v>
      </c>
      <c r="H49" s="20">
        <f t="shared" si="1"/>
        <v>46</v>
      </c>
      <c r="I49" s="21">
        <v>3.0</v>
      </c>
      <c r="J49" s="15">
        <v>6.0</v>
      </c>
      <c r="K49" s="20">
        <f t="shared" si="2"/>
        <v>9</v>
      </c>
      <c r="M49" s="2"/>
      <c r="N49" s="1"/>
      <c r="O49" s="2"/>
      <c r="P49" s="2"/>
      <c r="Q49" s="2"/>
      <c r="R49" s="2"/>
    </row>
    <row r="50" ht="24.75" customHeight="1">
      <c r="A50" s="15">
        <v>46.0</v>
      </c>
      <c r="B50" s="15" t="s">
        <v>150</v>
      </c>
      <c r="C50" s="29" t="s">
        <v>154</v>
      </c>
      <c r="D50" s="17" t="s">
        <v>155</v>
      </c>
      <c r="E50" s="23" t="s">
        <v>156</v>
      </c>
      <c r="F50" s="19">
        <v>25.0</v>
      </c>
      <c r="G50" s="15">
        <v>15.0</v>
      </c>
      <c r="H50" s="20">
        <f t="shared" si="1"/>
        <v>40</v>
      </c>
      <c r="I50" s="21">
        <v>4.0</v>
      </c>
      <c r="J50" s="15">
        <v>4.0</v>
      </c>
      <c r="K50" s="20">
        <f t="shared" si="2"/>
        <v>8</v>
      </c>
      <c r="M50" s="2"/>
      <c r="N50" s="1"/>
      <c r="O50" s="2"/>
      <c r="P50" s="2"/>
      <c r="Q50" s="2"/>
      <c r="R50" s="2"/>
    </row>
    <row r="51" ht="24.75" customHeight="1">
      <c r="A51" s="15">
        <v>47.0</v>
      </c>
      <c r="B51" s="15" t="s">
        <v>150</v>
      </c>
      <c r="C51" s="28" t="s">
        <v>157</v>
      </c>
      <c r="D51" s="17" t="s">
        <v>158</v>
      </c>
      <c r="E51" s="23" t="s">
        <v>159</v>
      </c>
      <c r="F51" s="19">
        <f>34-21</f>
        <v>13</v>
      </c>
      <c r="G51" s="15">
        <f>10-7</f>
        <v>3</v>
      </c>
      <c r="H51" s="20">
        <f t="shared" si="1"/>
        <v>16</v>
      </c>
      <c r="I51" s="21">
        <v>2.0</v>
      </c>
      <c r="J51" s="15">
        <v>8.0</v>
      </c>
      <c r="K51" s="20">
        <f t="shared" si="2"/>
        <v>10</v>
      </c>
      <c r="M51" s="2"/>
      <c r="N51" s="1"/>
      <c r="O51" s="2"/>
      <c r="P51" s="2"/>
      <c r="Q51" s="2"/>
      <c r="R51" s="2"/>
    </row>
    <row r="52" ht="24.75" customHeight="1">
      <c r="A52" s="15">
        <v>48.0</v>
      </c>
      <c r="B52" s="15" t="s">
        <v>150</v>
      </c>
      <c r="C52" s="28" t="s">
        <v>160</v>
      </c>
      <c r="D52" s="17" t="s">
        <v>161</v>
      </c>
      <c r="E52" s="23" t="s">
        <v>162</v>
      </c>
      <c r="F52" s="19">
        <f>78-32</f>
        <v>46</v>
      </c>
      <c r="G52" s="15">
        <f>54-24</f>
        <v>30</v>
      </c>
      <c r="H52" s="20">
        <f t="shared" si="1"/>
        <v>76</v>
      </c>
      <c r="I52" s="21">
        <v>0.0</v>
      </c>
      <c r="J52" s="15">
        <v>12.0</v>
      </c>
      <c r="K52" s="20">
        <f t="shared" si="2"/>
        <v>12</v>
      </c>
      <c r="M52" s="2"/>
      <c r="N52" s="1"/>
      <c r="O52" s="2"/>
      <c r="P52" s="2"/>
      <c r="Q52" s="2"/>
      <c r="R52" s="2"/>
    </row>
    <row r="53" ht="24.75" customHeight="1">
      <c r="A53" s="15">
        <v>49.0</v>
      </c>
      <c r="B53" s="15" t="s">
        <v>150</v>
      </c>
      <c r="C53" s="30" t="s">
        <v>163</v>
      </c>
      <c r="D53" s="17" t="s">
        <v>164</v>
      </c>
      <c r="E53" s="23" t="s">
        <v>165</v>
      </c>
      <c r="F53" s="19">
        <v>25.0</v>
      </c>
      <c r="G53" s="15">
        <v>6.0</v>
      </c>
      <c r="H53" s="20">
        <f t="shared" si="1"/>
        <v>31</v>
      </c>
      <c r="I53" s="21">
        <v>2.0</v>
      </c>
      <c r="J53" s="15">
        <v>10.0</v>
      </c>
      <c r="K53" s="20">
        <f t="shared" si="2"/>
        <v>12</v>
      </c>
      <c r="M53" s="2"/>
      <c r="N53" s="1"/>
      <c r="O53" s="2"/>
      <c r="P53" s="2"/>
      <c r="Q53" s="2"/>
      <c r="R53" s="2"/>
    </row>
    <row r="54" ht="24.75" customHeight="1">
      <c r="A54" s="15">
        <v>50.0</v>
      </c>
      <c r="B54" s="15" t="s">
        <v>150</v>
      </c>
      <c r="C54" s="30" t="s">
        <v>166</v>
      </c>
      <c r="D54" s="17" t="s">
        <v>167</v>
      </c>
      <c r="E54" s="23" t="s">
        <v>168</v>
      </c>
      <c r="F54" s="19">
        <v>7.0</v>
      </c>
      <c r="G54" s="15">
        <v>5.0</v>
      </c>
      <c r="H54" s="20">
        <f t="shared" si="1"/>
        <v>12</v>
      </c>
      <c r="I54" s="21">
        <v>2.0</v>
      </c>
      <c r="J54" s="15">
        <v>6.0</v>
      </c>
      <c r="K54" s="20">
        <f t="shared" si="2"/>
        <v>8</v>
      </c>
      <c r="M54" s="2"/>
      <c r="N54" s="1"/>
      <c r="O54" s="2"/>
      <c r="P54" s="2"/>
      <c r="Q54" s="2"/>
      <c r="R54" s="2"/>
    </row>
    <row r="55" ht="24.75" customHeight="1">
      <c r="A55" s="15">
        <v>51.0</v>
      </c>
      <c r="B55" s="15" t="s">
        <v>150</v>
      </c>
      <c r="C55" s="30" t="s">
        <v>169</v>
      </c>
      <c r="D55" s="17" t="s">
        <v>170</v>
      </c>
      <c r="E55" s="23" t="s">
        <v>171</v>
      </c>
      <c r="F55" s="19">
        <v>10.0</v>
      </c>
      <c r="G55" s="15">
        <v>5.0</v>
      </c>
      <c r="H55" s="20">
        <f t="shared" si="1"/>
        <v>15</v>
      </c>
      <c r="I55" s="21">
        <v>1.0</v>
      </c>
      <c r="J55" s="15">
        <v>7.0</v>
      </c>
      <c r="K55" s="20">
        <f t="shared" si="2"/>
        <v>8</v>
      </c>
      <c r="M55" s="2"/>
      <c r="N55" s="1"/>
      <c r="O55" s="2"/>
      <c r="P55" s="2"/>
      <c r="Q55" s="2"/>
      <c r="R55" s="2"/>
    </row>
    <row r="56" ht="24.75" customHeight="1">
      <c r="A56" s="15">
        <v>52.0</v>
      </c>
      <c r="B56" s="15" t="s">
        <v>172</v>
      </c>
      <c r="C56" s="31" t="s">
        <v>173</v>
      </c>
      <c r="D56" s="17" t="s">
        <v>174</v>
      </c>
      <c r="E56" s="23" t="s">
        <v>175</v>
      </c>
      <c r="F56" s="19">
        <v>14.0</v>
      </c>
      <c r="G56" s="15">
        <v>16.0</v>
      </c>
      <c r="H56" s="20">
        <f t="shared" si="1"/>
        <v>30</v>
      </c>
      <c r="I56" s="21">
        <v>3.0</v>
      </c>
      <c r="J56" s="15">
        <v>6.0</v>
      </c>
      <c r="K56" s="20">
        <f t="shared" si="2"/>
        <v>9</v>
      </c>
      <c r="M56" s="2"/>
      <c r="N56" s="1"/>
      <c r="O56" s="2"/>
      <c r="P56" s="2"/>
      <c r="Q56" s="2"/>
      <c r="R56" s="2"/>
    </row>
    <row r="57" ht="24.75" customHeight="1">
      <c r="A57" s="15">
        <v>53.0</v>
      </c>
      <c r="B57" s="15" t="s">
        <v>172</v>
      </c>
      <c r="C57" s="31" t="s">
        <v>176</v>
      </c>
      <c r="D57" s="17" t="s">
        <v>177</v>
      </c>
      <c r="E57" s="23" t="s">
        <v>115</v>
      </c>
      <c r="F57" s="19">
        <f>39-18</f>
        <v>21</v>
      </c>
      <c r="G57" s="15">
        <f>32-18</f>
        <v>14</v>
      </c>
      <c r="H57" s="20">
        <f t="shared" si="1"/>
        <v>35</v>
      </c>
      <c r="I57" s="21">
        <v>0.0</v>
      </c>
      <c r="J57" s="15">
        <v>7.0</v>
      </c>
      <c r="K57" s="20">
        <f t="shared" si="2"/>
        <v>7</v>
      </c>
      <c r="M57" s="2"/>
      <c r="N57" s="1"/>
      <c r="O57" s="2"/>
      <c r="P57" s="2"/>
      <c r="Q57" s="2"/>
      <c r="R57" s="2"/>
    </row>
    <row r="58" ht="24.75" customHeight="1">
      <c r="A58" s="15">
        <v>54.0</v>
      </c>
      <c r="B58" s="15" t="s">
        <v>172</v>
      </c>
      <c r="C58" s="29" t="s">
        <v>178</v>
      </c>
      <c r="D58" s="17" t="s">
        <v>179</v>
      </c>
      <c r="E58" s="23" t="s">
        <v>180</v>
      </c>
      <c r="F58" s="19">
        <f>94-61</f>
        <v>33</v>
      </c>
      <c r="G58" s="15">
        <f>43-21</f>
        <v>22</v>
      </c>
      <c r="H58" s="20">
        <f t="shared" si="1"/>
        <v>55</v>
      </c>
      <c r="I58" s="21">
        <v>0.0</v>
      </c>
      <c r="J58" s="15">
        <v>7.0</v>
      </c>
      <c r="K58" s="20">
        <f t="shared" si="2"/>
        <v>7</v>
      </c>
      <c r="M58" s="2"/>
      <c r="N58" s="1"/>
      <c r="O58" s="2"/>
      <c r="P58" s="2"/>
      <c r="Q58" s="2"/>
      <c r="R58" s="2"/>
    </row>
    <row r="59" ht="24.75" customHeight="1">
      <c r="A59" s="15">
        <v>55.0</v>
      </c>
      <c r="B59" s="15" t="s">
        <v>172</v>
      </c>
      <c r="C59" s="32" t="s">
        <v>181</v>
      </c>
      <c r="D59" s="17" t="s">
        <v>182</v>
      </c>
      <c r="E59" s="23" t="s">
        <v>183</v>
      </c>
      <c r="F59" s="19">
        <f>90-44</f>
        <v>46</v>
      </c>
      <c r="G59" s="15">
        <f>59-29</f>
        <v>30</v>
      </c>
      <c r="H59" s="20">
        <f t="shared" si="1"/>
        <v>76</v>
      </c>
      <c r="I59" s="21">
        <v>1.0</v>
      </c>
      <c r="J59" s="15">
        <v>10.0</v>
      </c>
      <c r="K59" s="20">
        <f t="shared" si="2"/>
        <v>11</v>
      </c>
      <c r="M59" s="2"/>
      <c r="N59" s="1"/>
      <c r="O59" s="2"/>
      <c r="P59" s="2"/>
      <c r="Q59" s="2"/>
      <c r="R59" s="2"/>
    </row>
    <row r="60" ht="24.75" customHeight="1">
      <c r="A60" s="15">
        <v>56.0</v>
      </c>
      <c r="B60" s="15" t="s">
        <v>172</v>
      </c>
      <c r="C60" s="33" t="s">
        <v>184</v>
      </c>
      <c r="D60" s="17" t="s">
        <v>185</v>
      </c>
      <c r="E60" s="23" t="s">
        <v>186</v>
      </c>
      <c r="F60" s="19">
        <v>18.0</v>
      </c>
      <c r="G60" s="15">
        <v>52.0</v>
      </c>
      <c r="H60" s="20">
        <f t="shared" si="1"/>
        <v>70</v>
      </c>
      <c r="I60" s="21">
        <v>0.0</v>
      </c>
      <c r="J60" s="15">
        <v>10.0</v>
      </c>
      <c r="K60" s="20">
        <f t="shared" si="2"/>
        <v>10</v>
      </c>
      <c r="M60" s="2"/>
      <c r="N60" s="1"/>
      <c r="O60" s="2"/>
      <c r="P60" s="2"/>
      <c r="Q60" s="2"/>
      <c r="R60" s="2"/>
    </row>
    <row r="61" ht="24.75" customHeight="1">
      <c r="A61" s="15">
        <v>57.0</v>
      </c>
      <c r="B61" s="15" t="s">
        <v>172</v>
      </c>
      <c r="C61" s="33" t="s">
        <v>187</v>
      </c>
      <c r="D61" s="17" t="s">
        <v>188</v>
      </c>
      <c r="E61" s="23" t="s">
        <v>189</v>
      </c>
      <c r="F61" s="19">
        <v>11.0</v>
      </c>
      <c r="G61" s="15">
        <v>6.0</v>
      </c>
      <c r="H61" s="20">
        <f t="shared" si="1"/>
        <v>17</v>
      </c>
      <c r="I61" s="21">
        <v>1.0</v>
      </c>
      <c r="J61" s="15">
        <v>8.0</v>
      </c>
      <c r="K61" s="20">
        <f t="shared" si="2"/>
        <v>9</v>
      </c>
      <c r="M61" s="2"/>
      <c r="N61" s="1"/>
      <c r="O61" s="2"/>
      <c r="P61" s="2"/>
      <c r="Q61" s="2"/>
      <c r="R61" s="2"/>
    </row>
    <row r="62" ht="24.75" customHeight="1">
      <c r="A62" s="15">
        <v>58.0</v>
      </c>
      <c r="B62" s="15" t="s">
        <v>190</v>
      </c>
      <c r="C62" s="24" t="s">
        <v>191</v>
      </c>
      <c r="D62" s="17" t="s">
        <v>192</v>
      </c>
      <c r="E62" s="23" t="s">
        <v>193</v>
      </c>
      <c r="F62" s="19">
        <v>51.0</v>
      </c>
      <c r="G62" s="15">
        <v>33.0</v>
      </c>
      <c r="H62" s="20">
        <f t="shared" si="1"/>
        <v>84</v>
      </c>
      <c r="I62" s="21">
        <v>6.0</v>
      </c>
      <c r="J62" s="15">
        <v>14.0</v>
      </c>
      <c r="K62" s="20">
        <f t="shared" si="2"/>
        <v>20</v>
      </c>
      <c r="M62" s="2"/>
      <c r="N62" s="1"/>
      <c r="O62" s="2"/>
      <c r="P62" s="2"/>
      <c r="Q62" s="2"/>
      <c r="R62" s="2"/>
    </row>
    <row r="63" ht="24.75" customHeight="1">
      <c r="A63" s="15">
        <v>59.0</v>
      </c>
      <c r="B63" s="15" t="s">
        <v>190</v>
      </c>
      <c r="C63" s="22" t="s">
        <v>194</v>
      </c>
      <c r="D63" s="17" t="s">
        <v>195</v>
      </c>
      <c r="E63" s="23" t="s">
        <v>196</v>
      </c>
      <c r="F63" s="19">
        <v>17.0</v>
      </c>
      <c r="G63" s="15">
        <v>4.0</v>
      </c>
      <c r="H63" s="20">
        <f t="shared" si="1"/>
        <v>21</v>
      </c>
      <c r="I63" s="21">
        <v>4.0</v>
      </c>
      <c r="J63" s="15">
        <v>12.0</v>
      </c>
      <c r="K63" s="20">
        <f t="shared" si="2"/>
        <v>16</v>
      </c>
      <c r="M63" s="2"/>
      <c r="N63" s="1"/>
      <c r="O63" s="2"/>
      <c r="P63" s="2"/>
      <c r="Q63" s="2"/>
      <c r="R63" s="2"/>
    </row>
    <row r="64" ht="24.75" customHeight="1">
      <c r="A64" s="15">
        <v>60.0</v>
      </c>
      <c r="B64" s="15" t="s">
        <v>190</v>
      </c>
      <c r="C64" s="34" t="s">
        <v>197</v>
      </c>
      <c r="D64" s="17" t="s">
        <v>198</v>
      </c>
      <c r="E64" s="23" t="s">
        <v>199</v>
      </c>
      <c r="F64" s="19">
        <v>30.0</v>
      </c>
      <c r="G64" s="15">
        <v>12.0</v>
      </c>
      <c r="H64" s="20">
        <f t="shared" si="1"/>
        <v>42</v>
      </c>
      <c r="I64" s="21">
        <v>3.0</v>
      </c>
      <c r="J64" s="15">
        <v>13.0</v>
      </c>
      <c r="K64" s="20">
        <f t="shared" si="2"/>
        <v>16</v>
      </c>
      <c r="M64" s="2"/>
      <c r="N64" s="1"/>
      <c r="O64" s="2"/>
      <c r="P64" s="2"/>
      <c r="Q64" s="2"/>
      <c r="R64" s="2"/>
    </row>
    <row r="65" ht="24.75" customHeight="1">
      <c r="A65" s="15">
        <v>61.0</v>
      </c>
      <c r="B65" s="15" t="s">
        <v>190</v>
      </c>
      <c r="C65" s="22" t="s">
        <v>200</v>
      </c>
      <c r="D65" s="17" t="s">
        <v>201</v>
      </c>
      <c r="E65" s="23" t="s">
        <v>202</v>
      </c>
      <c r="F65" s="19">
        <v>24.0</v>
      </c>
      <c r="G65" s="15">
        <v>8.0</v>
      </c>
      <c r="H65" s="20">
        <f t="shared" si="1"/>
        <v>32</v>
      </c>
      <c r="I65" s="21">
        <v>2.0</v>
      </c>
      <c r="J65" s="15">
        <v>8.0</v>
      </c>
      <c r="K65" s="20">
        <f t="shared" si="2"/>
        <v>10</v>
      </c>
      <c r="M65" s="2"/>
      <c r="N65" s="1"/>
      <c r="O65" s="2"/>
      <c r="P65" s="2"/>
      <c r="Q65" s="2"/>
      <c r="R65" s="2"/>
    </row>
    <row r="66" ht="24.75" customHeight="1">
      <c r="A66" s="15">
        <v>62.0</v>
      </c>
      <c r="B66" s="15" t="s">
        <v>190</v>
      </c>
      <c r="C66" s="22" t="s">
        <v>203</v>
      </c>
      <c r="D66" s="17" t="s">
        <v>204</v>
      </c>
      <c r="E66" s="23" t="s">
        <v>205</v>
      </c>
      <c r="F66" s="19">
        <v>21.0</v>
      </c>
      <c r="G66" s="15">
        <v>15.0</v>
      </c>
      <c r="H66" s="20">
        <f t="shared" si="1"/>
        <v>36</v>
      </c>
      <c r="I66" s="21">
        <v>1.0</v>
      </c>
      <c r="J66" s="15">
        <v>8.0</v>
      </c>
      <c r="K66" s="20">
        <f t="shared" si="2"/>
        <v>9</v>
      </c>
      <c r="M66" s="2"/>
      <c r="N66" s="1"/>
      <c r="O66" s="2"/>
      <c r="P66" s="2"/>
      <c r="Q66" s="2"/>
      <c r="R66" s="2"/>
    </row>
    <row r="67" ht="24.75" customHeight="1">
      <c r="A67" s="15">
        <v>63.0</v>
      </c>
      <c r="B67" s="15" t="s">
        <v>190</v>
      </c>
      <c r="C67" s="22" t="s">
        <v>206</v>
      </c>
      <c r="D67" s="17" t="s">
        <v>207</v>
      </c>
      <c r="E67" s="23" t="s">
        <v>208</v>
      </c>
      <c r="F67" s="19">
        <v>17.0</v>
      </c>
      <c r="G67" s="15">
        <v>3.0</v>
      </c>
      <c r="H67" s="20">
        <f t="shared" si="1"/>
        <v>20</v>
      </c>
      <c r="I67" s="21">
        <v>1.0</v>
      </c>
      <c r="J67" s="15">
        <v>7.0</v>
      </c>
      <c r="K67" s="20">
        <f t="shared" si="2"/>
        <v>8</v>
      </c>
      <c r="M67" s="2"/>
      <c r="N67" s="1"/>
      <c r="O67" s="2"/>
      <c r="P67" s="2"/>
      <c r="Q67" s="2"/>
      <c r="R67" s="2"/>
    </row>
    <row r="68" ht="24.75" customHeight="1">
      <c r="A68" s="15">
        <v>64.0</v>
      </c>
      <c r="B68" s="15" t="s">
        <v>190</v>
      </c>
      <c r="C68" s="22" t="s">
        <v>209</v>
      </c>
      <c r="D68" s="17" t="s">
        <v>210</v>
      </c>
      <c r="E68" s="23" t="s">
        <v>211</v>
      </c>
      <c r="F68" s="19">
        <v>20.0</v>
      </c>
      <c r="G68" s="15">
        <v>3.0</v>
      </c>
      <c r="H68" s="20">
        <f t="shared" si="1"/>
        <v>23</v>
      </c>
      <c r="I68" s="21">
        <v>0.0</v>
      </c>
      <c r="J68" s="15">
        <v>11.0</v>
      </c>
      <c r="K68" s="20">
        <f t="shared" si="2"/>
        <v>11</v>
      </c>
      <c r="M68" s="2"/>
      <c r="N68" s="1"/>
      <c r="O68" s="2"/>
      <c r="P68" s="2"/>
      <c r="Q68" s="2"/>
      <c r="R68" s="2"/>
    </row>
    <row r="69" ht="24.75" customHeight="1">
      <c r="A69" s="15">
        <v>65.0</v>
      </c>
      <c r="B69" s="15" t="s">
        <v>190</v>
      </c>
      <c r="C69" s="22" t="s">
        <v>212</v>
      </c>
      <c r="D69" s="17" t="s">
        <v>213</v>
      </c>
      <c r="E69" s="23" t="s">
        <v>214</v>
      </c>
      <c r="F69" s="19">
        <v>12.0</v>
      </c>
      <c r="G69" s="15">
        <v>5.0</v>
      </c>
      <c r="H69" s="20">
        <f t="shared" si="1"/>
        <v>17</v>
      </c>
      <c r="I69" s="21">
        <v>2.0</v>
      </c>
      <c r="J69" s="15">
        <v>7.0</v>
      </c>
      <c r="K69" s="20">
        <f t="shared" si="2"/>
        <v>9</v>
      </c>
      <c r="M69" s="2"/>
      <c r="N69" s="1"/>
      <c r="O69" s="2"/>
      <c r="P69" s="2"/>
      <c r="Q69" s="2"/>
      <c r="R69" s="2"/>
    </row>
    <row r="70" ht="24.75" customHeight="1">
      <c r="A70" s="15">
        <v>66.0</v>
      </c>
      <c r="B70" s="15" t="s">
        <v>215</v>
      </c>
      <c r="C70" s="24" t="s">
        <v>216</v>
      </c>
      <c r="D70" s="17" t="s">
        <v>217</v>
      </c>
      <c r="E70" s="23" t="s">
        <v>218</v>
      </c>
      <c r="F70" s="19">
        <f>31-14</f>
        <v>17</v>
      </c>
      <c r="G70" s="15">
        <f>21-6</f>
        <v>15</v>
      </c>
      <c r="H70" s="20">
        <f t="shared" si="1"/>
        <v>32</v>
      </c>
      <c r="I70" s="21">
        <v>3.0</v>
      </c>
      <c r="J70" s="15">
        <v>3.0</v>
      </c>
      <c r="K70" s="20">
        <f t="shared" si="2"/>
        <v>6</v>
      </c>
      <c r="M70" s="2"/>
      <c r="N70" s="1"/>
      <c r="O70" s="2"/>
      <c r="P70" s="2"/>
      <c r="Q70" s="2"/>
      <c r="R70" s="2"/>
    </row>
    <row r="71" ht="24.75" customHeight="1">
      <c r="A71" s="15">
        <v>67.0</v>
      </c>
      <c r="B71" s="15" t="s">
        <v>215</v>
      </c>
      <c r="C71" s="22" t="s">
        <v>219</v>
      </c>
      <c r="D71" s="17" t="s">
        <v>220</v>
      </c>
      <c r="E71" s="23" t="s">
        <v>221</v>
      </c>
      <c r="F71" s="19">
        <v>3.0</v>
      </c>
      <c r="G71" s="15">
        <v>0.0</v>
      </c>
      <c r="H71" s="20">
        <f t="shared" si="1"/>
        <v>3</v>
      </c>
      <c r="I71" s="21">
        <v>1.0</v>
      </c>
      <c r="J71" s="15">
        <v>8.0</v>
      </c>
      <c r="K71" s="20">
        <f t="shared" si="2"/>
        <v>9</v>
      </c>
      <c r="M71" s="2"/>
      <c r="N71" s="1"/>
      <c r="O71" s="2"/>
      <c r="P71" s="2"/>
      <c r="Q71" s="2"/>
      <c r="R71" s="2"/>
    </row>
    <row r="72" ht="24.75" customHeight="1">
      <c r="A72" s="15">
        <v>68.0</v>
      </c>
      <c r="B72" s="15" t="s">
        <v>215</v>
      </c>
      <c r="C72" s="22" t="s">
        <v>222</v>
      </c>
      <c r="D72" s="17" t="s">
        <v>223</v>
      </c>
      <c r="E72" s="23" t="s">
        <v>224</v>
      </c>
      <c r="F72" s="19">
        <v>17.0</v>
      </c>
      <c r="G72" s="15">
        <v>5.0</v>
      </c>
      <c r="H72" s="20">
        <f t="shared" si="1"/>
        <v>22</v>
      </c>
      <c r="I72" s="21">
        <v>2.0</v>
      </c>
      <c r="J72" s="15">
        <v>7.0</v>
      </c>
      <c r="K72" s="20">
        <f t="shared" si="2"/>
        <v>9</v>
      </c>
      <c r="M72" s="2"/>
      <c r="N72" s="1"/>
      <c r="O72" s="2"/>
      <c r="P72" s="2"/>
      <c r="Q72" s="2"/>
      <c r="R72" s="2"/>
    </row>
    <row r="73" ht="24.75" customHeight="1">
      <c r="A73" s="15">
        <v>69.0</v>
      </c>
      <c r="B73" s="15" t="s">
        <v>215</v>
      </c>
      <c r="C73" s="22" t="s">
        <v>225</v>
      </c>
      <c r="D73" s="17" t="s">
        <v>226</v>
      </c>
      <c r="E73" s="23" t="s">
        <v>227</v>
      </c>
      <c r="F73" s="19">
        <v>7.0</v>
      </c>
      <c r="G73" s="15">
        <v>1.0</v>
      </c>
      <c r="H73" s="20">
        <f t="shared" si="1"/>
        <v>8</v>
      </c>
      <c r="I73" s="21">
        <v>2.0</v>
      </c>
      <c r="J73" s="15">
        <v>8.0</v>
      </c>
      <c r="K73" s="20">
        <f t="shared" si="2"/>
        <v>10</v>
      </c>
      <c r="M73" s="2"/>
      <c r="N73" s="1"/>
      <c r="O73" s="2"/>
      <c r="P73" s="2"/>
      <c r="Q73" s="2"/>
      <c r="R73" s="2"/>
    </row>
    <row r="74" ht="24.75" customHeight="1">
      <c r="A74" s="15">
        <v>70.0</v>
      </c>
      <c r="B74" s="15" t="s">
        <v>215</v>
      </c>
      <c r="C74" s="22" t="s">
        <v>228</v>
      </c>
      <c r="D74" s="17" t="s">
        <v>229</v>
      </c>
      <c r="E74" s="23" t="s">
        <v>230</v>
      </c>
      <c r="F74" s="19">
        <v>10.0</v>
      </c>
      <c r="G74" s="15">
        <v>9.0</v>
      </c>
      <c r="H74" s="20">
        <f t="shared" si="1"/>
        <v>19</v>
      </c>
      <c r="I74" s="21">
        <v>1.0</v>
      </c>
      <c r="J74" s="15">
        <v>8.0</v>
      </c>
      <c r="K74" s="20">
        <f t="shared" si="2"/>
        <v>9</v>
      </c>
      <c r="M74" s="2"/>
      <c r="N74" s="1"/>
      <c r="O74" s="2"/>
      <c r="P74" s="2"/>
      <c r="Q74" s="2"/>
      <c r="R74" s="2"/>
    </row>
    <row r="75" ht="24.75" customHeight="1">
      <c r="A75" s="15">
        <v>71.0</v>
      </c>
      <c r="B75" s="15" t="s">
        <v>215</v>
      </c>
      <c r="C75" s="22" t="s">
        <v>231</v>
      </c>
      <c r="D75" s="17" t="s">
        <v>232</v>
      </c>
      <c r="E75" s="23" t="s">
        <v>233</v>
      </c>
      <c r="F75" s="19">
        <v>15.0</v>
      </c>
      <c r="G75" s="15">
        <v>8.0</v>
      </c>
      <c r="H75" s="20">
        <f t="shared" si="1"/>
        <v>23</v>
      </c>
      <c r="I75" s="21">
        <v>2.0</v>
      </c>
      <c r="J75" s="15">
        <v>11.0</v>
      </c>
      <c r="K75" s="20">
        <f t="shared" si="2"/>
        <v>13</v>
      </c>
      <c r="M75" s="2"/>
      <c r="N75" s="1"/>
      <c r="O75" s="2"/>
      <c r="P75" s="2"/>
      <c r="Q75" s="2"/>
      <c r="R75" s="2"/>
    </row>
    <row r="76" ht="24.75" customHeight="1">
      <c r="A76" s="15">
        <v>72.0</v>
      </c>
      <c r="B76" s="15" t="s">
        <v>215</v>
      </c>
      <c r="C76" s="31" t="s">
        <v>234</v>
      </c>
      <c r="D76" s="17" t="s">
        <v>235</v>
      </c>
      <c r="E76" s="23" t="s">
        <v>236</v>
      </c>
      <c r="F76" s="19">
        <v>3.0</v>
      </c>
      <c r="G76" s="15">
        <v>2.0</v>
      </c>
      <c r="H76" s="20">
        <f t="shared" si="1"/>
        <v>5</v>
      </c>
      <c r="I76" s="21">
        <v>1.0</v>
      </c>
      <c r="J76" s="15">
        <v>6.0</v>
      </c>
      <c r="K76" s="20">
        <f t="shared" si="2"/>
        <v>7</v>
      </c>
      <c r="M76" s="2"/>
      <c r="N76" s="1"/>
      <c r="O76" s="2"/>
      <c r="P76" s="2"/>
      <c r="Q76" s="2"/>
      <c r="R76" s="2"/>
    </row>
    <row r="77" ht="24.75" customHeight="1">
      <c r="A77" s="15">
        <v>73.0</v>
      </c>
      <c r="B77" s="15" t="s">
        <v>215</v>
      </c>
      <c r="C77" s="31" t="s">
        <v>237</v>
      </c>
      <c r="D77" s="17" t="s">
        <v>238</v>
      </c>
      <c r="E77" s="23" t="s">
        <v>239</v>
      </c>
      <c r="F77" s="19">
        <f>30-20</f>
        <v>10</v>
      </c>
      <c r="G77" s="15">
        <f>15-14</f>
        <v>1</v>
      </c>
      <c r="H77" s="20">
        <f t="shared" si="1"/>
        <v>11</v>
      </c>
      <c r="I77" s="21">
        <v>1.0</v>
      </c>
      <c r="J77" s="15">
        <v>6.0</v>
      </c>
      <c r="K77" s="20">
        <f t="shared" si="2"/>
        <v>7</v>
      </c>
      <c r="M77" s="2"/>
      <c r="N77" s="1"/>
      <c r="O77" s="2"/>
      <c r="P77" s="2"/>
      <c r="Q77" s="2"/>
      <c r="R77" s="2"/>
    </row>
    <row r="78" ht="24.75" customHeight="1">
      <c r="A78" s="15">
        <v>74.0</v>
      </c>
      <c r="B78" s="15" t="s">
        <v>215</v>
      </c>
      <c r="C78" s="22" t="s">
        <v>240</v>
      </c>
      <c r="D78" s="17" t="s">
        <v>241</v>
      </c>
      <c r="E78" s="23" t="s">
        <v>242</v>
      </c>
      <c r="F78" s="19">
        <v>25.0</v>
      </c>
      <c r="G78" s="15">
        <v>10.0</v>
      </c>
      <c r="H78" s="20">
        <f t="shared" si="1"/>
        <v>35</v>
      </c>
      <c r="I78" s="21">
        <v>2.0</v>
      </c>
      <c r="J78" s="15">
        <v>9.0</v>
      </c>
      <c r="K78" s="20">
        <f t="shared" si="2"/>
        <v>11</v>
      </c>
      <c r="M78" s="2"/>
      <c r="N78" s="1"/>
      <c r="O78" s="2"/>
      <c r="P78" s="2"/>
      <c r="Q78" s="2"/>
      <c r="R78" s="2"/>
    </row>
    <row r="79" ht="24.75" customHeight="1">
      <c r="A79" s="15">
        <v>75.0</v>
      </c>
      <c r="B79" s="15" t="s">
        <v>215</v>
      </c>
      <c r="C79" s="22" t="s">
        <v>243</v>
      </c>
      <c r="D79" s="17" t="s">
        <v>244</v>
      </c>
      <c r="E79" s="23" t="s">
        <v>245</v>
      </c>
      <c r="F79" s="19">
        <v>26.0</v>
      </c>
      <c r="G79" s="15">
        <v>3.0</v>
      </c>
      <c r="H79" s="20">
        <f t="shared" si="1"/>
        <v>29</v>
      </c>
      <c r="I79" s="21">
        <v>1.0</v>
      </c>
      <c r="J79" s="15">
        <v>9.0</v>
      </c>
      <c r="K79" s="20">
        <f t="shared" si="2"/>
        <v>10</v>
      </c>
      <c r="M79" s="2"/>
      <c r="N79" s="1"/>
      <c r="O79" s="2"/>
      <c r="P79" s="2"/>
      <c r="Q79" s="2"/>
      <c r="R79" s="2"/>
    </row>
    <row r="80" ht="24.75" customHeight="1">
      <c r="A80" s="15">
        <v>76.0</v>
      </c>
      <c r="B80" s="15" t="s">
        <v>246</v>
      </c>
      <c r="C80" s="22" t="s">
        <v>247</v>
      </c>
      <c r="D80" s="17" t="s">
        <v>248</v>
      </c>
      <c r="E80" s="23" t="s">
        <v>249</v>
      </c>
      <c r="F80" s="19">
        <v>10.0</v>
      </c>
      <c r="G80" s="15">
        <v>3.0</v>
      </c>
      <c r="H80" s="20">
        <f t="shared" si="1"/>
        <v>13</v>
      </c>
      <c r="I80" s="21">
        <v>1.0</v>
      </c>
      <c r="J80" s="15">
        <v>5.0</v>
      </c>
      <c r="K80" s="20">
        <f t="shared" si="2"/>
        <v>6</v>
      </c>
      <c r="M80" s="2"/>
      <c r="N80" s="1"/>
      <c r="O80" s="2"/>
      <c r="P80" s="2"/>
      <c r="Q80" s="2"/>
      <c r="R80" s="2"/>
    </row>
    <row r="81" ht="24.75" customHeight="1">
      <c r="A81" s="15">
        <v>77.0</v>
      </c>
      <c r="B81" s="15" t="s">
        <v>246</v>
      </c>
      <c r="C81" s="22" t="s">
        <v>250</v>
      </c>
      <c r="D81" s="17" t="s">
        <v>251</v>
      </c>
      <c r="E81" s="23" t="s">
        <v>252</v>
      </c>
      <c r="F81" s="19">
        <v>19.0</v>
      </c>
      <c r="G81" s="15">
        <v>9.0</v>
      </c>
      <c r="H81" s="20">
        <f t="shared" si="1"/>
        <v>28</v>
      </c>
      <c r="I81" s="21">
        <v>1.0</v>
      </c>
      <c r="J81" s="15">
        <v>12.0</v>
      </c>
      <c r="K81" s="20">
        <f t="shared" si="2"/>
        <v>13</v>
      </c>
      <c r="M81" s="2"/>
      <c r="N81" s="1"/>
      <c r="O81" s="2"/>
      <c r="P81" s="2"/>
      <c r="Q81" s="2"/>
      <c r="R81" s="2"/>
    </row>
    <row r="82" ht="24.75" customHeight="1">
      <c r="A82" s="15">
        <v>78.0</v>
      </c>
      <c r="B82" s="15" t="s">
        <v>246</v>
      </c>
      <c r="C82" s="22" t="s">
        <v>253</v>
      </c>
      <c r="D82" s="17" t="s">
        <v>254</v>
      </c>
      <c r="E82" s="23" t="s">
        <v>255</v>
      </c>
      <c r="F82" s="19">
        <v>10.0</v>
      </c>
      <c r="G82" s="15">
        <v>3.0</v>
      </c>
      <c r="H82" s="20">
        <f t="shared" si="1"/>
        <v>13</v>
      </c>
      <c r="I82" s="21">
        <v>1.0</v>
      </c>
      <c r="J82" s="15">
        <v>7.0</v>
      </c>
      <c r="K82" s="20">
        <f t="shared" si="2"/>
        <v>8</v>
      </c>
      <c r="M82" s="2"/>
      <c r="N82" s="1"/>
      <c r="O82" s="2"/>
      <c r="P82" s="2"/>
      <c r="Q82" s="2"/>
      <c r="R82" s="2"/>
    </row>
    <row r="83" ht="24.75" customHeight="1">
      <c r="A83" s="15">
        <v>79.0</v>
      </c>
      <c r="B83" s="15" t="s">
        <v>246</v>
      </c>
      <c r="C83" s="22" t="s">
        <v>256</v>
      </c>
      <c r="D83" s="17" t="s">
        <v>257</v>
      </c>
      <c r="E83" s="23" t="s">
        <v>258</v>
      </c>
      <c r="F83" s="19">
        <v>5.0</v>
      </c>
      <c r="G83" s="15">
        <v>7.0</v>
      </c>
      <c r="H83" s="20">
        <f t="shared" si="1"/>
        <v>12</v>
      </c>
      <c r="I83" s="21">
        <v>0.0</v>
      </c>
      <c r="J83" s="15">
        <v>9.0</v>
      </c>
      <c r="K83" s="20">
        <f t="shared" si="2"/>
        <v>9</v>
      </c>
      <c r="M83" s="2"/>
      <c r="N83" s="1"/>
      <c r="O83" s="2"/>
      <c r="P83" s="2"/>
      <c r="Q83" s="2"/>
      <c r="R83" s="2"/>
    </row>
    <row r="84" ht="24.75" customHeight="1">
      <c r="A84" s="15">
        <v>80.0</v>
      </c>
      <c r="B84" s="15" t="s">
        <v>246</v>
      </c>
      <c r="C84" s="34" t="s">
        <v>259</v>
      </c>
      <c r="D84" s="17" t="s">
        <v>260</v>
      </c>
      <c r="E84" s="23" t="s">
        <v>261</v>
      </c>
      <c r="F84" s="19">
        <v>47.0</v>
      </c>
      <c r="G84" s="15">
        <v>12.0</v>
      </c>
      <c r="H84" s="20">
        <f t="shared" si="1"/>
        <v>59</v>
      </c>
      <c r="I84" s="21">
        <v>0.0</v>
      </c>
      <c r="J84" s="15">
        <v>11.0</v>
      </c>
      <c r="K84" s="20">
        <f t="shared" si="2"/>
        <v>11</v>
      </c>
      <c r="M84" s="2"/>
      <c r="N84" s="1"/>
      <c r="O84" s="2"/>
      <c r="P84" s="2"/>
      <c r="Q84" s="2"/>
      <c r="R84" s="2"/>
    </row>
    <row r="85" ht="24.75" customHeight="1">
      <c r="A85" s="15">
        <v>81.0</v>
      </c>
      <c r="B85" s="15" t="s">
        <v>246</v>
      </c>
      <c r="C85" s="22" t="s">
        <v>262</v>
      </c>
      <c r="D85" s="17" t="s">
        <v>263</v>
      </c>
      <c r="E85" s="23" t="s">
        <v>264</v>
      </c>
      <c r="F85" s="19">
        <v>9.0</v>
      </c>
      <c r="G85" s="15">
        <v>2.0</v>
      </c>
      <c r="H85" s="20">
        <f t="shared" si="1"/>
        <v>11</v>
      </c>
      <c r="I85" s="21">
        <v>0.0</v>
      </c>
      <c r="J85" s="15">
        <v>5.0</v>
      </c>
      <c r="K85" s="20">
        <f t="shared" si="2"/>
        <v>5</v>
      </c>
      <c r="L85" s="2"/>
      <c r="M85" s="2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ht="24.75" customHeight="1">
      <c r="A86" s="15">
        <v>82.0</v>
      </c>
      <c r="B86" s="15" t="s">
        <v>265</v>
      </c>
      <c r="C86" s="22" t="s">
        <v>266</v>
      </c>
      <c r="D86" s="17" t="s">
        <v>267</v>
      </c>
      <c r="E86" s="23" t="s">
        <v>268</v>
      </c>
      <c r="F86" s="19">
        <v>26.0</v>
      </c>
      <c r="G86" s="15">
        <v>17.0</v>
      </c>
      <c r="H86" s="20">
        <f t="shared" si="1"/>
        <v>43</v>
      </c>
      <c r="I86" s="21">
        <v>0.0</v>
      </c>
      <c r="J86" s="15">
        <v>0.0</v>
      </c>
      <c r="K86" s="20">
        <f t="shared" si="2"/>
        <v>0</v>
      </c>
      <c r="M86" s="2"/>
      <c r="N86" s="1"/>
      <c r="O86" s="2"/>
      <c r="P86" s="2"/>
      <c r="Q86" s="2"/>
      <c r="R86" s="2"/>
    </row>
    <row r="87" ht="24.75" customHeight="1">
      <c r="A87" s="15">
        <v>83.0</v>
      </c>
      <c r="B87" s="15" t="s">
        <v>265</v>
      </c>
      <c r="C87" s="22" t="s">
        <v>269</v>
      </c>
      <c r="D87" s="17" t="s">
        <v>270</v>
      </c>
      <c r="E87" s="23" t="s">
        <v>271</v>
      </c>
      <c r="F87" s="19">
        <v>45.0</v>
      </c>
      <c r="G87" s="15">
        <v>35.0</v>
      </c>
      <c r="H87" s="20">
        <f t="shared" si="1"/>
        <v>80</v>
      </c>
      <c r="I87" s="21">
        <v>3.0</v>
      </c>
      <c r="J87" s="15">
        <v>11.0</v>
      </c>
      <c r="K87" s="20">
        <f t="shared" si="2"/>
        <v>14</v>
      </c>
      <c r="M87" s="2"/>
      <c r="N87" s="1"/>
      <c r="O87" s="2"/>
      <c r="P87" s="2"/>
      <c r="Q87" s="2"/>
      <c r="R87" s="2"/>
    </row>
    <row r="88" ht="24.75" customHeight="1">
      <c r="A88" s="15">
        <v>84.0</v>
      </c>
      <c r="B88" s="15" t="s">
        <v>265</v>
      </c>
      <c r="C88" s="22" t="s">
        <v>272</v>
      </c>
      <c r="D88" s="17" t="s">
        <v>273</v>
      </c>
      <c r="E88" s="23" t="s">
        <v>274</v>
      </c>
      <c r="F88" s="19">
        <v>33.0</v>
      </c>
      <c r="G88" s="15">
        <v>28.0</v>
      </c>
      <c r="H88" s="20">
        <f t="shared" si="1"/>
        <v>61</v>
      </c>
      <c r="I88" s="21">
        <v>3.0</v>
      </c>
      <c r="J88" s="15">
        <v>12.0</v>
      </c>
      <c r="K88" s="20">
        <f t="shared" si="2"/>
        <v>15</v>
      </c>
      <c r="M88" s="2"/>
      <c r="N88" s="1"/>
      <c r="O88" s="2"/>
      <c r="P88" s="2"/>
      <c r="Q88" s="2"/>
      <c r="R88" s="2"/>
    </row>
    <row r="89" ht="24.75" customHeight="1">
      <c r="A89" s="15">
        <v>85.0</v>
      </c>
      <c r="B89" s="15" t="s">
        <v>265</v>
      </c>
      <c r="C89" s="22" t="s">
        <v>275</v>
      </c>
      <c r="D89" s="17" t="s">
        <v>276</v>
      </c>
      <c r="E89" s="23" t="s">
        <v>277</v>
      </c>
      <c r="F89" s="19">
        <v>48.0</v>
      </c>
      <c r="G89" s="15">
        <v>32.0</v>
      </c>
      <c r="H89" s="20">
        <f t="shared" si="1"/>
        <v>80</v>
      </c>
      <c r="I89" s="21">
        <v>2.0</v>
      </c>
      <c r="J89" s="15">
        <v>10.0</v>
      </c>
      <c r="K89" s="20">
        <f t="shared" si="2"/>
        <v>12</v>
      </c>
      <c r="M89" s="2"/>
      <c r="N89" s="1"/>
      <c r="O89" s="2"/>
      <c r="P89" s="2"/>
      <c r="Q89" s="2"/>
      <c r="R89" s="2"/>
    </row>
    <row r="90" ht="24.75" customHeight="1">
      <c r="A90" s="15">
        <v>86.0</v>
      </c>
      <c r="B90" s="15" t="s">
        <v>265</v>
      </c>
      <c r="C90" s="22" t="s">
        <v>278</v>
      </c>
      <c r="D90" s="17" t="s">
        <v>279</v>
      </c>
      <c r="E90" s="23" t="s">
        <v>280</v>
      </c>
      <c r="F90" s="19">
        <v>43.0</v>
      </c>
      <c r="G90" s="15">
        <v>28.0</v>
      </c>
      <c r="H90" s="20">
        <f t="shared" si="1"/>
        <v>71</v>
      </c>
      <c r="I90" s="21">
        <v>1.0</v>
      </c>
      <c r="J90" s="15">
        <v>13.0</v>
      </c>
      <c r="K90" s="20">
        <f t="shared" si="2"/>
        <v>14</v>
      </c>
      <c r="M90" s="2"/>
      <c r="N90" s="1"/>
      <c r="O90" s="2"/>
      <c r="P90" s="2"/>
      <c r="Q90" s="2"/>
      <c r="R90" s="2"/>
    </row>
    <row r="91" ht="24.75" customHeight="1">
      <c r="A91" s="15">
        <v>87.0</v>
      </c>
      <c r="B91" s="15" t="s">
        <v>265</v>
      </c>
      <c r="C91" s="22" t="s">
        <v>281</v>
      </c>
      <c r="D91" s="17" t="s">
        <v>282</v>
      </c>
      <c r="E91" s="23" t="s">
        <v>283</v>
      </c>
      <c r="F91" s="19">
        <v>20.0</v>
      </c>
      <c r="G91" s="15">
        <v>13.0</v>
      </c>
      <c r="H91" s="20">
        <f t="shared" si="1"/>
        <v>33</v>
      </c>
      <c r="I91" s="21">
        <v>8.0</v>
      </c>
      <c r="J91" s="15">
        <v>4.0</v>
      </c>
      <c r="K91" s="20">
        <f t="shared" si="2"/>
        <v>12</v>
      </c>
      <c r="M91" s="2"/>
      <c r="N91" s="1"/>
      <c r="O91" s="2"/>
      <c r="P91" s="2"/>
      <c r="Q91" s="2"/>
      <c r="R91" s="2"/>
    </row>
    <row r="92" ht="24.75" customHeight="1">
      <c r="A92" s="15">
        <v>88.0</v>
      </c>
      <c r="B92" s="15" t="s">
        <v>265</v>
      </c>
      <c r="C92" s="34" t="s">
        <v>284</v>
      </c>
      <c r="D92" s="17" t="s">
        <v>285</v>
      </c>
      <c r="E92" s="23" t="s">
        <v>286</v>
      </c>
      <c r="F92" s="19">
        <v>49.0</v>
      </c>
      <c r="G92" s="15">
        <v>15.0</v>
      </c>
      <c r="H92" s="20">
        <f t="shared" si="1"/>
        <v>64</v>
      </c>
      <c r="I92" s="21">
        <v>2.0</v>
      </c>
      <c r="J92" s="15">
        <v>11.0</v>
      </c>
      <c r="K92" s="20">
        <f t="shared" si="2"/>
        <v>13</v>
      </c>
      <c r="M92" s="2"/>
      <c r="N92" s="1"/>
      <c r="O92" s="2"/>
      <c r="P92" s="2"/>
      <c r="Q92" s="2"/>
      <c r="R92" s="2"/>
    </row>
    <row r="93" ht="24.75" customHeight="1">
      <c r="A93" s="15">
        <v>89.0</v>
      </c>
      <c r="B93" s="15" t="s">
        <v>265</v>
      </c>
      <c r="C93" s="22" t="s">
        <v>287</v>
      </c>
      <c r="D93" s="17" t="s">
        <v>288</v>
      </c>
      <c r="E93" s="23" t="s">
        <v>289</v>
      </c>
      <c r="F93" s="19">
        <v>43.0</v>
      </c>
      <c r="G93" s="15">
        <v>25.0</v>
      </c>
      <c r="H93" s="20">
        <f t="shared" si="1"/>
        <v>68</v>
      </c>
      <c r="I93" s="21">
        <v>0.0</v>
      </c>
      <c r="J93" s="15">
        <v>11.0</v>
      </c>
      <c r="K93" s="20">
        <f t="shared" si="2"/>
        <v>11</v>
      </c>
      <c r="M93" s="2"/>
      <c r="N93" s="1"/>
      <c r="O93" s="2"/>
      <c r="P93" s="2"/>
      <c r="Q93" s="2"/>
      <c r="R93" s="2"/>
    </row>
    <row r="94" ht="24.75" customHeight="1">
      <c r="A94" s="15">
        <v>90.0</v>
      </c>
      <c r="B94" s="15" t="s">
        <v>265</v>
      </c>
      <c r="C94" s="22" t="s">
        <v>290</v>
      </c>
      <c r="D94" s="17" t="s">
        <v>291</v>
      </c>
      <c r="E94" s="23" t="s">
        <v>292</v>
      </c>
      <c r="F94" s="19">
        <v>32.0</v>
      </c>
      <c r="G94" s="15">
        <v>23.0</v>
      </c>
      <c r="H94" s="20">
        <f t="shared" si="1"/>
        <v>55</v>
      </c>
      <c r="I94" s="21">
        <v>0.0</v>
      </c>
      <c r="J94" s="15">
        <v>12.0</v>
      </c>
      <c r="K94" s="20">
        <f t="shared" si="2"/>
        <v>12</v>
      </c>
      <c r="M94" s="2"/>
      <c r="N94" s="1"/>
      <c r="O94" s="2"/>
      <c r="P94" s="2"/>
      <c r="Q94" s="2"/>
      <c r="R94" s="2"/>
    </row>
    <row r="95" ht="24.75" customHeight="1">
      <c r="A95" s="15">
        <v>91.0</v>
      </c>
      <c r="B95" s="15" t="s">
        <v>265</v>
      </c>
      <c r="C95" s="22" t="s">
        <v>293</v>
      </c>
      <c r="D95" s="17" t="s">
        <v>294</v>
      </c>
      <c r="E95" s="23" t="s">
        <v>295</v>
      </c>
      <c r="F95" s="19">
        <v>58.0</v>
      </c>
      <c r="G95" s="15">
        <v>43.0</v>
      </c>
      <c r="H95" s="20">
        <f t="shared" si="1"/>
        <v>101</v>
      </c>
      <c r="I95" s="21">
        <v>1.0</v>
      </c>
      <c r="J95" s="15">
        <v>9.0</v>
      </c>
      <c r="K95" s="20">
        <f t="shared" si="2"/>
        <v>10</v>
      </c>
      <c r="M95" s="2"/>
      <c r="N95" s="1"/>
      <c r="O95" s="2"/>
      <c r="P95" s="2"/>
      <c r="Q95" s="2"/>
      <c r="R95" s="2"/>
    </row>
    <row r="96" ht="24.75" customHeight="1">
      <c r="A96" s="15">
        <v>92.0</v>
      </c>
      <c r="B96" s="15" t="s">
        <v>296</v>
      </c>
      <c r="C96" s="16" t="s">
        <v>297</v>
      </c>
      <c r="D96" s="17" t="s">
        <v>298</v>
      </c>
      <c r="E96" s="23" t="s">
        <v>299</v>
      </c>
      <c r="F96" s="19">
        <v>79.0</v>
      </c>
      <c r="G96" s="15">
        <v>48.0</v>
      </c>
      <c r="H96" s="20">
        <f t="shared" si="1"/>
        <v>127</v>
      </c>
      <c r="I96" s="21">
        <v>10.0</v>
      </c>
      <c r="J96" s="15">
        <v>15.0</v>
      </c>
      <c r="K96" s="20">
        <f t="shared" si="2"/>
        <v>25</v>
      </c>
      <c r="M96" s="2"/>
      <c r="N96" s="1"/>
      <c r="O96" s="2"/>
      <c r="P96" s="2"/>
      <c r="Q96" s="2"/>
      <c r="R96" s="2"/>
    </row>
    <row r="97" ht="24.75" customHeight="1">
      <c r="A97" s="15">
        <v>93.0</v>
      </c>
      <c r="B97" s="15" t="s">
        <v>296</v>
      </c>
      <c r="C97" s="16" t="s">
        <v>300</v>
      </c>
      <c r="D97" s="17" t="s">
        <v>301</v>
      </c>
      <c r="E97" s="23" t="s">
        <v>302</v>
      </c>
      <c r="F97" s="19">
        <v>40.0</v>
      </c>
      <c r="G97" s="15">
        <v>36.0</v>
      </c>
      <c r="H97" s="20">
        <f t="shared" si="1"/>
        <v>76</v>
      </c>
      <c r="I97" s="21">
        <v>9.0</v>
      </c>
      <c r="J97" s="15">
        <v>9.0</v>
      </c>
      <c r="K97" s="20">
        <f t="shared" si="2"/>
        <v>18</v>
      </c>
      <c r="M97" s="2"/>
      <c r="N97" s="1"/>
      <c r="O97" s="2"/>
      <c r="P97" s="2"/>
      <c r="Q97" s="2"/>
      <c r="R97" s="2"/>
    </row>
    <row r="98" ht="24.75" customHeight="1">
      <c r="A98" s="15">
        <v>94.0</v>
      </c>
      <c r="B98" s="15" t="s">
        <v>296</v>
      </c>
      <c r="C98" s="16" t="s">
        <v>303</v>
      </c>
      <c r="D98" s="17" t="s">
        <v>304</v>
      </c>
      <c r="E98" s="23" t="s">
        <v>305</v>
      </c>
      <c r="F98" s="19">
        <f>47-27</f>
        <v>20</v>
      </c>
      <c r="G98" s="15">
        <f>55-25</f>
        <v>30</v>
      </c>
      <c r="H98" s="20">
        <f t="shared" si="1"/>
        <v>50</v>
      </c>
      <c r="I98" s="21">
        <v>1.0</v>
      </c>
      <c r="J98" s="15">
        <v>12.0</v>
      </c>
      <c r="K98" s="20">
        <f t="shared" si="2"/>
        <v>13</v>
      </c>
      <c r="M98" s="2"/>
      <c r="N98" s="1"/>
      <c r="O98" s="2"/>
      <c r="P98" s="2"/>
      <c r="Q98" s="2"/>
      <c r="R98" s="2"/>
    </row>
    <row r="99" ht="24.75" customHeight="1">
      <c r="A99" s="15">
        <v>95.0</v>
      </c>
      <c r="B99" s="15" t="s">
        <v>296</v>
      </c>
      <c r="C99" s="22" t="s">
        <v>306</v>
      </c>
      <c r="D99" s="17" t="s">
        <v>307</v>
      </c>
      <c r="E99" s="23" t="s">
        <v>308</v>
      </c>
      <c r="F99" s="19">
        <v>17.0</v>
      </c>
      <c r="G99" s="15">
        <v>17.0</v>
      </c>
      <c r="H99" s="20">
        <f t="shared" si="1"/>
        <v>34</v>
      </c>
      <c r="I99" s="21">
        <v>3.0</v>
      </c>
      <c r="J99" s="15">
        <v>9.0</v>
      </c>
      <c r="K99" s="20">
        <f t="shared" si="2"/>
        <v>12</v>
      </c>
      <c r="M99" s="2"/>
      <c r="N99" s="1"/>
      <c r="O99" s="2"/>
      <c r="P99" s="2"/>
      <c r="Q99" s="2"/>
      <c r="R99" s="2"/>
    </row>
    <row r="100" ht="24.75" customHeight="1">
      <c r="A100" s="15">
        <v>96.0</v>
      </c>
      <c r="B100" s="15" t="s">
        <v>296</v>
      </c>
      <c r="C100" s="22" t="s">
        <v>309</v>
      </c>
      <c r="D100" s="17" t="s">
        <v>310</v>
      </c>
      <c r="E100" s="23" t="s">
        <v>311</v>
      </c>
      <c r="F100" s="19">
        <v>39.0</v>
      </c>
      <c r="G100" s="15">
        <v>24.0</v>
      </c>
      <c r="H100" s="20">
        <f t="shared" si="1"/>
        <v>63</v>
      </c>
      <c r="I100" s="21">
        <v>1.0</v>
      </c>
      <c r="J100" s="15">
        <v>12.0</v>
      </c>
      <c r="K100" s="20">
        <f t="shared" si="2"/>
        <v>13</v>
      </c>
      <c r="M100" s="2"/>
      <c r="N100" s="1"/>
      <c r="O100" s="2"/>
      <c r="P100" s="2"/>
      <c r="Q100" s="2"/>
      <c r="R100" s="2"/>
    </row>
    <row r="101" ht="24.75" customHeight="1">
      <c r="A101" s="15">
        <v>97.0</v>
      </c>
      <c r="B101" s="15" t="s">
        <v>296</v>
      </c>
      <c r="C101" s="22" t="s">
        <v>312</v>
      </c>
      <c r="D101" s="17" t="s">
        <v>313</v>
      </c>
      <c r="E101" s="23" t="s">
        <v>314</v>
      </c>
      <c r="F101" s="19">
        <v>27.0</v>
      </c>
      <c r="G101" s="15">
        <v>12.0</v>
      </c>
      <c r="H101" s="20">
        <f t="shared" si="1"/>
        <v>39</v>
      </c>
      <c r="I101" s="21">
        <v>1.0</v>
      </c>
      <c r="J101" s="15">
        <v>10.0</v>
      </c>
      <c r="K101" s="20">
        <f t="shared" si="2"/>
        <v>11</v>
      </c>
      <c r="M101" s="2"/>
      <c r="N101" s="1"/>
      <c r="O101" s="2"/>
      <c r="P101" s="2"/>
      <c r="Q101" s="2"/>
      <c r="R101" s="2"/>
    </row>
    <row r="102" ht="24.75" customHeight="1">
      <c r="A102" s="15">
        <v>98.0</v>
      </c>
      <c r="B102" s="15" t="s">
        <v>296</v>
      </c>
      <c r="C102" s="34" t="s">
        <v>315</v>
      </c>
      <c r="D102" s="17" t="s">
        <v>316</v>
      </c>
      <c r="E102" s="23" t="s">
        <v>317</v>
      </c>
      <c r="F102" s="19">
        <v>41.0</v>
      </c>
      <c r="G102" s="15">
        <v>15.0</v>
      </c>
      <c r="H102" s="20">
        <f t="shared" si="1"/>
        <v>56</v>
      </c>
      <c r="I102" s="21">
        <v>2.0</v>
      </c>
      <c r="J102" s="15">
        <v>9.0</v>
      </c>
      <c r="K102" s="20">
        <f t="shared" si="2"/>
        <v>11</v>
      </c>
      <c r="M102" s="2"/>
      <c r="N102" s="1"/>
      <c r="O102" s="2"/>
      <c r="P102" s="2"/>
      <c r="Q102" s="2"/>
      <c r="R102" s="2"/>
    </row>
    <row r="103" ht="24.75" customHeight="1">
      <c r="A103" s="15">
        <v>99.0</v>
      </c>
      <c r="B103" s="15" t="s">
        <v>296</v>
      </c>
      <c r="C103" s="22" t="s">
        <v>318</v>
      </c>
      <c r="D103" s="17" t="s">
        <v>319</v>
      </c>
      <c r="E103" s="23" t="s">
        <v>320</v>
      </c>
      <c r="F103" s="19">
        <v>35.0</v>
      </c>
      <c r="G103" s="15">
        <v>9.0</v>
      </c>
      <c r="H103" s="20">
        <f t="shared" si="1"/>
        <v>44</v>
      </c>
      <c r="I103" s="21">
        <v>4.0</v>
      </c>
      <c r="J103" s="15">
        <v>9.0</v>
      </c>
      <c r="K103" s="20">
        <f t="shared" si="2"/>
        <v>13</v>
      </c>
      <c r="M103" s="2"/>
      <c r="N103" s="1"/>
      <c r="O103" s="2"/>
      <c r="P103" s="2"/>
      <c r="Q103" s="2"/>
      <c r="R103" s="2"/>
    </row>
    <row r="104" ht="24.75" customHeight="1">
      <c r="A104" s="15">
        <v>100.0</v>
      </c>
      <c r="B104" s="15" t="s">
        <v>296</v>
      </c>
      <c r="C104" s="22" t="s">
        <v>321</v>
      </c>
      <c r="D104" s="17" t="s">
        <v>322</v>
      </c>
      <c r="E104" s="23" t="s">
        <v>323</v>
      </c>
      <c r="F104" s="19">
        <v>19.0</v>
      </c>
      <c r="G104" s="15">
        <v>12.0</v>
      </c>
      <c r="H104" s="20">
        <f t="shared" si="1"/>
        <v>31</v>
      </c>
      <c r="I104" s="21">
        <v>0.0</v>
      </c>
      <c r="J104" s="15">
        <v>9.0</v>
      </c>
      <c r="K104" s="20">
        <f t="shared" si="2"/>
        <v>9</v>
      </c>
      <c r="M104" s="2"/>
      <c r="N104" s="1"/>
      <c r="O104" s="2"/>
      <c r="P104" s="2"/>
      <c r="Q104" s="2"/>
      <c r="R104" s="2"/>
    </row>
    <row r="105" ht="24.75" customHeight="1">
      <c r="A105" s="15">
        <v>101.0</v>
      </c>
      <c r="B105" s="15" t="s">
        <v>296</v>
      </c>
      <c r="C105" s="22" t="s">
        <v>324</v>
      </c>
      <c r="D105" s="17" t="s">
        <v>325</v>
      </c>
      <c r="E105" s="23" t="s">
        <v>326</v>
      </c>
      <c r="F105" s="19">
        <v>71.0</v>
      </c>
      <c r="G105" s="15">
        <v>33.0</v>
      </c>
      <c r="H105" s="20">
        <f t="shared" si="1"/>
        <v>104</v>
      </c>
      <c r="I105" s="21">
        <v>2.0</v>
      </c>
      <c r="J105" s="15">
        <v>14.0</v>
      </c>
      <c r="K105" s="20">
        <f t="shared" si="2"/>
        <v>16</v>
      </c>
      <c r="M105" s="2"/>
      <c r="N105" s="1"/>
      <c r="O105" s="2"/>
      <c r="P105" s="2"/>
      <c r="Q105" s="2"/>
      <c r="R105" s="2"/>
    </row>
    <row r="106" ht="24.75" customHeight="1">
      <c r="A106" s="15">
        <v>102.0</v>
      </c>
      <c r="B106" s="15" t="s">
        <v>327</v>
      </c>
      <c r="C106" s="35" t="s">
        <v>328</v>
      </c>
      <c r="D106" s="17" t="s">
        <v>329</v>
      </c>
      <c r="E106" s="23" t="s">
        <v>330</v>
      </c>
      <c r="F106" s="19">
        <v>43.0</v>
      </c>
      <c r="G106" s="15">
        <v>29.0</v>
      </c>
      <c r="H106" s="20">
        <f t="shared" si="1"/>
        <v>72</v>
      </c>
      <c r="I106" s="21">
        <v>5.0</v>
      </c>
      <c r="J106" s="15">
        <v>23.0</v>
      </c>
      <c r="K106" s="20">
        <f t="shared" si="2"/>
        <v>28</v>
      </c>
      <c r="M106" s="2"/>
      <c r="N106" s="1"/>
      <c r="O106" s="2"/>
      <c r="P106" s="2"/>
      <c r="Q106" s="2"/>
      <c r="R106" s="2"/>
    </row>
    <row r="107" ht="24.75" customHeight="1">
      <c r="A107" s="15">
        <v>103.0</v>
      </c>
      <c r="B107" s="15" t="s">
        <v>327</v>
      </c>
      <c r="C107" s="35" t="s">
        <v>331</v>
      </c>
      <c r="D107" s="17" t="s">
        <v>332</v>
      </c>
      <c r="E107" s="23" t="s">
        <v>333</v>
      </c>
      <c r="F107" s="19">
        <v>25.0</v>
      </c>
      <c r="G107" s="15">
        <v>19.0</v>
      </c>
      <c r="H107" s="20">
        <f t="shared" si="1"/>
        <v>44</v>
      </c>
      <c r="I107" s="21">
        <v>2.0</v>
      </c>
      <c r="J107" s="15">
        <v>5.0</v>
      </c>
      <c r="K107" s="20">
        <f t="shared" si="2"/>
        <v>7</v>
      </c>
      <c r="M107" s="2"/>
      <c r="N107" s="1"/>
      <c r="O107" s="2"/>
      <c r="P107" s="2"/>
      <c r="Q107" s="2"/>
      <c r="R107" s="2"/>
    </row>
    <row r="108" ht="24.75" customHeight="1">
      <c r="A108" s="15">
        <v>104.0</v>
      </c>
      <c r="B108" s="15" t="s">
        <v>327</v>
      </c>
      <c r="C108" s="22" t="s">
        <v>334</v>
      </c>
      <c r="D108" s="17" t="s">
        <v>335</v>
      </c>
      <c r="E108" s="23" t="s">
        <v>336</v>
      </c>
      <c r="F108" s="19">
        <v>35.0</v>
      </c>
      <c r="G108" s="15">
        <v>28.0</v>
      </c>
      <c r="H108" s="20">
        <f t="shared" si="1"/>
        <v>63</v>
      </c>
      <c r="I108" s="21">
        <v>3.0</v>
      </c>
      <c r="J108" s="15">
        <v>10.0</v>
      </c>
      <c r="K108" s="20">
        <f t="shared" si="2"/>
        <v>13</v>
      </c>
      <c r="M108" s="2"/>
      <c r="N108" s="1"/>
      <c r="O108" s="2"/>
      <c r="P108" s="2"/>
      <c r="Q108" s="2"/>
      <c r="R108" s="2"/>
    </row>
    <row r="109" ht="24.75" customHeight="1">
      <c r="A109" s="15">
        <v>105.0</v>
      </c>
      <c r="B109" s="15" t="s">
        <v>327</v>
      </c>
      <c r="C109" s="22" t="s">
        <v>337</v>
      </c>
      <c r="D109" s="17" t="s">
        <v>338</v>
      </c>
      <c r="E109" s="23" t="s">
        <v>339</v>
      </c>
      <c r="F109" s="19">
        <v>37.0</v>
      </c>
      <c r="G109" s="15">
        <v>13.0</v>
      </c>
      <c r="H109" s="20">
        <f t="shared" si="1"/>
        <v>50</v>
      </c>
      <c r="I109" s="21">
        <v>3.0</v>
      </c>
      <c r="J109" s="15">
        <v>8.0</v>
      </c>
      <c r="K109" s="20">
        <f t="shared" si="2"/>
        <v>11</v>
      </c>
      <c r="M109" s="2"/>
      <c r="N109" s="1"/>
      <c r="O109" s="2"/>
      <c r="P109" s="2"/>
      <c r="Q109" s="2"/>
      <c r="R109" s="2"/>
    </row>
    <row r="110" ht="24.75" customHeight="1">
      <c r="A110" s="15">
        <v>106.0</v>
      </c>
      <c r="B110" s="15" t="s">
        <v>327</v>
      </c>
      <c r="C110" s="22" t="s">
        <v>340</v>
      </c>
      <c r="D110" s="17" t="s">
        <v>341</v>
      </c>
      <c r="E110" s="23" t="s">
        <v>342</v>
      </c>
      <c r="F110" s="19">
        <v>30.0</v>
      </c>
      <c r="G110" s="15">
        <v>13.0</v>
      </c>
      <c r="H110" s="20">
        <f t="shared" si="1"/>
        <v>43</v>
      </c>
      <c r="I110" s="21">
        <v>3.0</v>
      </c>
      <c r="J110" s="15">
        <v>10.0</v>
      </c>
      <c r="K110" s="20">
        <f t="shared" si="2"/>
        <v>13</v>
      </c>
      <c r="M110" s="2"/>
      <c r="N110" s="1"/>
      <c r="O110" s="2"/>
      <c r="P110" s="2"/>
      <c r="Q110" s="2"/>
      <c r="R110" s="2"/>
    </row>
    <row r="111" ht="24.75" customHeight="1">
      <c r="A111" s="15">
        <v>107.0</v>
      </c>
      <c r="B111" s="15" t="s">
        <v>327</v>
      </c>
      <c r="C111" s="22" t="s">
        <v>343</v>
      </c>
      <c r="D111" s="17" t="s">
        <v>344</v>
      </c>
      <c r="E111" s="23" t="s">
        <v>345</v>
      </c>
      <c r="F111" s="19">
        <v>56.0</v>
      </c>
      <c r="G111" s="15">
        <v>24.0</v>
      </c>
      <c r="H111" s="20">
        <f t="shared" si="1"/>
        <v>80</v>
      </c>
      <c r="I111" s="21">
        <v>4.0</v>
      </c>
      <c r="J111" s="15">
        <v>12.0</v>
      </c>
      <c r="K111" s="20">
        <f t="shared" si="2"/>
        <v>16</v>
      </c>
      <c r="M111" s="2"/>
      <c r="N111" s="1"/>
      <c r="O111" s="2"/>
      <c r="P111" s="2"/>
      <c r="Q111" s="2"/>
      <c r="R111" s="2"/>
    </row>
    <row r="112" ht="24.75" customHeight="1">
      <c r="A112" s="15">
        <v>108.0</v>
      </c>
      <c r="B112" s="15" t="s">
        <v>327</v>
      </c>
      <c r="C112" s="22" t="s">
        <v>346</v>
      </c>
      <c r="D112" s="17" t="s">
        <v>347</v>
      </c>
      <c r="E112" s="23" t="s">
        <v>348</v>
      </c>
      <c r="F112" s="19">
        <v>21.0</v>
      </c>
      <c r="G112" s="15">
        <v>10.0</v>
      </c>
      <c r="H112" s="20">
        <f t="shared" si="1"/>
        <v>31</v>
      </c>
      <c r="I112" s="21">
        <v>0.0</v>
      </c>
      <c r="J112" s="15">
        <v>8.0</v>
      </c>
      <c r="K112" s="20">
        <f t="shared" si="2"/>
        <v>8</v>
      </c>
      <c r="M112" s="2"/>
      <c r="N112" s="1"/>
      <c r="O112" s="2"/>
      <c r="P112" s="2"/>
      <c r="Q112" s="2"/>
      <c r="R112" s="2"/>
    </row>
    <row r="113" ht="24.75" customHeight="1">
      <c r="A113" s="15">
        <v>109.0</v>
      </c>
      <c r="B113" s="36" t="s">
        <v>327</v>
      </c>
      <c r="C113" s="37" t="s">
        <v>349</v>
      </c>
      <c r="D113" s="38" t="s">
        <v>350</v>
      </c>
      <c r="E113" s="39" t="s">
        <v>351</v>
      </c>
      <c r="F113" s="40">
        <v>51.0</v>
      </c>
      <c r="G113" s="36">
        <v>29.0</v>
      </c>
      <c r="H113" s="41">
        <f t="shared" si="1"/>
        <v>80</v>
      </c>
      <c r="I113" s="42">
        <v>4.0</v>
      </c>
      <c r="J113" s="36">
        <v>10.0</v>
      </c>
      <c r="K113" s="41">
        <f t="shared" si="2"/>
        <v>14</v>
      </c>
      <c r="M113" s="2"/>
      <c r="N113" s="1"/>
      <c r="O113" s="2"/>
      <c r="P113" s="2"/>
      <c r="Q113" s="2"/>
      <c r="R113" s="2"/>
    </row>
    <row r="114" ht="24.75" customHeight="1">
      <c r="A114" s="1"/>
      <c r="B114" s="43"/>
      <c r="C114" s="44"/>
      <c r="D114" s="2"/>
      <c r="E114" s="45" t="s">
        <v>352</v>
      </c>
      <c r="F114" s="46">
        <f t="shared" ref="F114:K114" si="3">SUM(F5:F113)</f>
        <v>3045</v>
      </c>
      <c r="G114" s="47">
        <f t="shared" si="3"/>
        <v>1720</v>
      </c>
      <c r="H114" s="48">
        <f t="shared" si="3"/>
        <v>4765</v>
      </c>
      <c r="I114" s="46">
        <f t="shared" si="3"/>
        <v>205</v>
      </c>
      <c r="J114" s="47">
        <f t="shared" si="3"/>
        <v>1034</v>
      </c>
      <c r="K114" s="48">
        <f t="shared" si="3"/>
        <v>1239</v>
      </c>
      <c r="M114" s="2"/>
      <c r="N114" s="1"/>
      <c r="O114" s="2"/>
      <c r="P114" s="2"/>
      <c r="Q114" s="2"/>
      <c r="R114" s="2"/>
    </row>
    <row r="115" ht="15.75" customHeight="1">
      <c r="A115" s="1"/>
      <c r="D115" s="2"/>
      <c r="F115" s="49"/>
      <c r="G115" s="50"/>
      <c r="H115" s="1"/>
      <c r="I115" s="1"/>
      <c r="J115" s="1"/>
      <c r="K115" s="2"/>
      <c r="M115" s="2"/>
      <c r="N115" s="51"/>
      <c r="O115" s="2"/>
      <c r="P115" s="2"/>
      <c r="Q115" s="2"/>
      <c r="R115" s="2"/>
    </row>
    <row r="116" ht="15.75" customHeight="1">
      <c r="A116" s="52" t="s">
        <v>353</v>
      </c>
    </row>
    <row r="117" ht="15.75" customHeight="1">
      <c r="A117" s="53" t="s">
        <v>354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7"/>
      <c r="AK117" s="54"/>
    </row>
    <row r="118" ht="15.75" customHeight="1">
      <c r="A118" s="55" t="s">
        <v>355</v>
      </c>
      <c r="B118" s="56" t="s">
        <v>356</v>
      </c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8"/>
      <c r="Q118" s="59" t="s">
        <v>357</v>
      </c>
      <c r="R118" s="57"/>
      <c r="S118" s="58"/>
      <c r="T118" s="60" t="s">
        <v>358</v>
      </c>
      <c r="U118" s="57"/>
      <c r="V118" s="57"/>
      <c r="W118" s="57"/>
      <c r="X118" s="57"/>
      <c r="Y118" s="57"/>
      <c r="Z118" s="57"/>
      <c r="AA118" s="57"/>
      <c r="AB118" s="58"/>
      <c r="AC118" s="54"/>
      <c r="AD118" s="54"/>
      <c r="AE118" s="54"/>
      <c r="AF118" s="54"/>
      <c r="AG118" s="54"/>
      <c r="AH118" s="54"/>
      <c r="AI118" s="54"/>
      <c r="AJ118" s="54"/>
      <c r="AK118" s="54"/>
    </row>
    <row r="119" ht="15.75" customHeight="1">
      <c r="A119" s="61"/>
      <c r="B119" s="62" t="s">
        <v>359</v>
      </c>
      <c r="C119" s="63"/>
      <c r="D119" s="64"/>
      <c r="E119" s="65" t="s">
        <v>360</v>
      </c>
      <c r="F119" s="63"/>
      <c r="G119" s="64"/>
      <c r="H119" s="65" t="s">
        <v>361</v>
      </c>
      <c r="I119" s="63"/>
      <c r="J119" s="64"/>
      <c r="K119" s="65" t="s">
        <v>362</v>
      </c>
      <c r="L119" s="63"/>
      <c r="M119" s="66"/>
      <c r="N119" s="65" t="s">
        <v>363</v>
      </c>
      <c r="O119" s="63"/>
      <c r="P119" s="66"/>
      <c r="Q119" s="67" t="s">
        <v>364</v>
      </c>
      <c r="R119" s="68" t="s">
        <v>365</v>
      </c>
      <c r="S119" s="69" t="s">
        <v>366</v>
      </c>
      <c r="T119" s="70" t="s">
        <v>367</v>
      </c>
      <c r="U119" s="71"/>
      <c r="V119" s="72"/>
      <c r="W119" s="73" t="s">
        <v>368</v>
      </c>
      <c r="X119" s="71"/>
      <c r="Y119" s="72"/>
      <c r="Z119" s="73" t="s">
        <v>369</v>
      </c>
      <c r="AA119" s="71"/>
      <c r="AB119" s="74"/>
      <c r="AC119" s="54"/>
      <c r="AD119" s="75" t="s">
        <v>370</v>
      </c>
      <c r="AE119" s="4"/>
      <c r="AF119" s="4"/>
      <c r="AG119" s="4"/>
      <c r="AH119" s="4"/>
      <c r="AI119" s="4"/>
      <c r="AJ119" s="7"/>
      <c r="AK119" s="54"/>
    </row>
    <row r="120" ht="15.75" customHeight="1">
      <c r="A120" s="76"/>
      <c r="B120" s="77" t="s">
        <v>364</v>
      </c>
      <c r="C120" s="78" t="s">
        <v>365</v>
      </c>
      <c r="D120" s="78" t="s">
        <v>366</v>
      </c>
      <c r="E120" s="78" t="s">
        <v>364</v>
      </c>
      <c r="F120" s="78" t="s">
        <v>365</v>
      </c>
      <c r="G120" s="78" t="s">
        <v>366</v>
      </c>
      <c r="H120" s="78" t="s">
        <v>364</v>
      </c>
      <c r="I120" s="78" t="s">
        <v>365</v>
      </c>
      <c r="J120" s="78" t="s">
        <v>366</v>
      </c>
      <c r="K120" s="78" t="s">
        <v>364</v>
      </c>
      <c r="L120" s="78" t="s">
        <v>365</v>
      </c>
      <c r="M120" s="79" t="s">
        <v>366</v>
      </c>
      <c r="N120" s="78" t="s">
        <v>364</v>
      </c>
      <c r="O120" s="78" t="s">
        <v>365</v>
      </c>
      <c r="P120" s="79" t="s">
        <v>366</v>
      </c>
      <c r="Q120" s="80"/>
      <c r="R120" s="81"/>
      <c r="S120" s="82"/>
      <c r="T120" s="83" t="s">
        <v>364</v>
      </c>
      <c r="U120" s="84" t="s">
        <v>365</v>
      </c>
      <c r="V120" s="84" t="s">
        <v>366</v>
      </c>
      <c r="W120" s="84" t="s">
        <v>364</v>
      </c>
      <c r="X120" s="84" t="s">
        <v>365</v>
      </c>
      <c r="Y120" s="84" t="s">
        <v>366</v>
      </c>
      <c r="Z120" s="84" t="s">
        <v>364</v>
      </c>
      <c r="AA120" s="84" t="s">
        <v>365</v>
      </c>
      <c r="AB120" s="85" t="s">
        <v>366</v>
      </c>
      <c r="AC120" s="54"/>
      <c r="AD120" s="65" t="s">
        <v>371</v>
      </c>
      <c r="AE120" s="63"/>
      <c r="AF120" s="64"/>
      <c r="AG120" s="86"/>
      <c r="AH120" s="65" t="s">
        <v>372</v>
      </c>
      <c r="AI120" s="63"/>
      <c r="AJ120" s="64"/>
      <c r="AK120" s="54"/>
    </row>
    <row r="121" ht="15.75" customHeight="1">
      <c r="A121" s="87" t="s">
        <v>373</v>
      </c>
      <c r="B121" s="88">
        <v>5.0</v>
      </c>
      <c r="C121" s="88">
        <v>11.0</v>
      </c>
      <c r="D121" s="89">
        <v>17.0</v>
      </c>
      <c r="E121" s="88">
        <v>0.0</v>
      </c>
      <c r="F121" s="88">
        <v>0.0</v>
      </c>
      <c r="G121" s="89">
        <f>SUM(E121:F121)</f>
        <v>0</v>
      </c>
      <c r="H121" s="88">
        <v>8.0</v>
      </c>
      <c r="I121" s="88">
        <v>6.0</v>
      </c>
      <c r="J121" s="89">
        <f t="shared" ref="J121:J136" si="5">SUM(H121:I121)</f>
        <v>14</v>
      </c>
      <c r="K121" s="88">
        <v>0.0</v>
      </c>
      <c r="L121" s="88">
        <v>0.0</v>
      </c>
      <c r="M121" s="89">
        <f t="shared" ref="M121:M136" si="6">SUM(K121:L121)</f>
        <v>0</v>
      </c>
      <c r="N121" s="88">
        <v>0.0</v>
      </c>
      <c r="O121" s="88">
        <v>0.0</v>
      </c>
      <c r="P121" s="90">
        <f t="shared" ref="P121:P137" si="7">SUM(N121:O121)</f>
        <v>0</v>
      </c>
      <c r="Q121" s="91">
        <f t="shared" ref="Q121:R121" si="4">SUM(B121,E121,H121,K121,N121)</f>
        <v>13</v>
      </c>
      <c r="R121" s="92">
        <f t="shared" si="4"/>
        <v>17</v>
      </c>
      <c r="S121" s="93">
        <f t="shared" ref="S121:S137" si="9">SUM(Q121,R121)</f>
        <v>30</v>
      </c>
      <c r="T121" s="94">
        <v>0.0</v>
      </c>
      <c r="U121" s="95">
        <v>0.0</v>
      </c>
      <c r="V121" s="96">
        <f t="shared" ref="V121:V137" si="10">SUM(T121,U121)</f>
        <v>0</v>
      </c>
      <c r="W121" s="95">
        <v>0.0</v>
      </c>
      <c r="X121" s="95">
        <v>0.0</v>
      </c>
      <c r="Y121" s="96">
        <f t="shared" ref="Y121:Y137" si="11">SUM(W121,X121)</f>
        <v>0</v>
      </c>
      <c r="Z121" s="95">
        <v>0.0</v>
      </c>
      <c r="AA121" s="95">
        <v>0.0</v>
      </c>
      <c r="AB121" s="97">
        <f t="shared" ref="AB121:AB137" si="12">SUM(Z121,AA121)</f>
        <v>0</v>
      </c>
      <c r="AC121" s="54"/>
      <c r="AD121" s="78" t="s">
        <v>364</v>
      </c>
      <c r="AE121" s="78" t="s">
        <v>365</v>
      </c>
      <c r="AF121" s="78" t="s">
        <v>366</v>
      </c>
      <c r="AG121" s="98"/>
      <c r="AH121" s="78" t="s">
        <v>364</v>
      </c>
      <c r="AI121" s="78" t="s">
        <v>365</v>
      </c>
      <c r="AJ121" s="78" t="s">
        <v>366</v>
      </c>
      <c r="AK121" s="54"/>
    </row>
    <row r="122" ht="15.75" customHeight="1">
      <c r="A122" s="87" t="s">
        <v>374</v>
      </c>
      <c r="B122" s="88">
        <v>42.0</v>
      </c>
      <c r="C122" s="88">
        <v>69.0</v>
      </c>
      <c r="D122" s="89">
        <f t="shared" ref="D122:D136" si="13">SUM(B122:C122)</f>
        <v>111</v>
      </c>
      <c r="E122" s="88">
        <v>0.0</v>
      </c>
      <c r="F122" s="88">
        <v>0.0</v>
      </c>
      <c r="G122" s="89">
        <v>0.0</v>
      </c>
      <c r="H122" s="88">
        <v>15.0</v>
      </c>
      <c r="I122" s="88">
        <v>15.0</v>
      </c>
      <c r="J122" s="89">
        <f t="shared" si="5"/>
        <v>30</v>
      </c>
      <c r="K122" s="88">
        <v>0.0</v>
      </c>
      <c r="L122" s="88">
        <v>0.0</v>
      </c>
      <c r="M122" s="89">
        <f t="shared" si="6"/>
        <v>0</v>
      </c>
      <c r="N122" s="88">
        <v>0.0</v>
      </c>
      <c r="O122" s="88">
        <v>0.0</v>
      </c>
      <c r="P122" s="90">
        <f t="shared" si="7"/>
        <v>0</v>
      </c>
      <c r="Q122" s="99">
        <f t="shared" ref="Q122:R122" si="8">SUM(B122,E122,H122,K122,N122)</f>
        <v>57</v>
      </c>
      <c r="R122" s="95">
        <f t="shared" si="8"/>
        <v>84</v>
      </c>
      <c r="S122" s="97">
        <f t="shared" si="9"/>
        <v>141</v>
      </c>
      <c r="T122" s="94">
        <v>0.0</v>
      </c>
      <c r="U122" s="95">
        <v>0.0</v>
      </c>
      <c r="V122" s="96">
        <f t="shared" si="10"/>
        <v>0</v>
      </c>
      <c r="W122" s="95">
        <v>0.0</v>
      </c>
      <c r="X122" s="95">
        <v>0.0</v>
      </c>
      <c r="Y122" s="96">
        <f t="shared" si="11"/>
        <v>0</v>
      </c>
      <c r="Z122" s="95">
        <v>0.0</v>
      </c>
      <c r="AA122" s="95">
        <v>0.0</v>
      </c>
      <c r="AB122" s="97">
        <f t="shared" si="12"/>
        <v>0</v>
      </c>
      <c r="AC122" s="54"/>
      <c r="AD122" s="100">
        <v>0.0</v>
      </c>
      <c r="AE122" s="100">
        <v>0.0</v>
      </c>
      <c r="AF122" s="100">
        <f>SUM(AD122,AE122)</f>
        <v>0</v>
      </c>
      <c r="AG122" s="98"/>
      <c r="AH122" s="100">
        <v>0.0</v>
      </c>
      <c r="AI122" s="100">
        <v>0.0</v>
      </c>
      <c r="AJ122" s="100">
        <f>SUM(AH122,AI122)</f>
        <v>0</v>
      </c>
      <c r="AK122" s="54"/>
    </row>
    <row r="123" ht="15.75" customHeight="1">
      <c r="A123" s="87" t="s">
        <v>375</v>
      </c>
      <c r="B123" s="88">
        <v>9.0</v>
      </c>
      <c r="C123" s="88">
        <v>13.0</v>
      </c>
      <c r="D123" s="89">
        <f t="shared" si="13"/>
        <v>22</v>
      </c>
      <c r="E123" s="88">
        <v>0.0</v>
      </c>
      <c r="F123" s="88">
        <v>0.0</v>
      </c>
      <c r="G123" s="89">
        <f t="shared" ref="G123:G136" si="15">SUM(E123:F123)</f>
        <v>0</v>
      </c>
      <c r="H123" s="88">
        <v>12.0</v>
      </c>
      <c r="I123" s="88">
        <v>6.0</v>
      </c>
      <c r="J123" s="89">
        <f t="shared" si="5"/>
        <v>18</v>
      </c>
      <c r="K123" s="88">
        <v>0.0</v>
      </c>
      <c r="L123" s="88">
        <v>1.0</v>
      </c>
      <c r="M123" s="89">
        <f t="shared" si="6"/>
        <v>1</v>
      </c>
      <c r="N123" s="88">
        <v>0.0</v>
      </c>
      <c r="O123" s="88">
        <v>0.0</v>
      </c>
      <c r="P123" s="90">
        <f t="shared" si="7"/>
        <v>0</v>
      </c>
      <c r="Q123" s="99">
        <f t="shared" ref="Q123:R123" si="14">SUM(B123,E123,H123,K123,N123)</f>
        <v>21</v>
      </c>
      <c r="R123" s="95">
        <f t="shared" si="14"/>
        <v>20</v>
      </c>
      <c r="S123" s="97">
        <f t="shared" si="9"/>
        <v>41</v>
      </c>
      <c r="T123" s="94">
        <v>0.0</v>
      </c>
      <c r="U123" s="95">
        <v>0.0</v>
      </c>
      <c r="V123" s="96">
        <f t="shared" si="10"/>
        <v>0</v>
      </c>
      <c r="W123" s="95">
        <v>0.0</v>
      </c>
      <c r="X123" s="95">
        <v>0.0</v>
      </c>
      <c r="Y123" s="96">
        <f t="shared" si="11"/>
        <v>0</v>
      </c>
      <c r="Z123" s="95">
        <v>0.0</v>
      </c>
      <c r="AA123" s="95">
        <v>0.0</v>
      </c>
      <c r="AB123" s="97">
        <f t="shared" si="12"/>
        <v>0</v>
      </c>
      <c r="AC123" s="54"/>
      <c r="AD123" s="65" t="s">
        <v>376</v>
      </c>
      <c r="AE123" s="63"/>
      <c r="AF123" s="64"/>
      <c r="AG123" s="98"/>
      <c r="AH123" s="65" t="s">
        <v>377</v>
      </c>
      <c r="AI123" s="63"/>
      <c r="AJ123" s="64"/>
      <c r="AK123" s="54"/>
    </row>
    <row r="124" ht="15.75" customHeight="1">
      <c r="A124" s="87" t="s">
        <v>378</v>
      </c>
      <c r="B124" s="88">
        <v>53.0</v>
      </c>
      <c r="C124" s="88">
        <v>57.0</v>
      </c>
      <c r="D124" s="89">
        <f t="shared" si="13"/>
        <v>110</v>
      </c>
      <c r="E124" s="88">
        <v>0.0</v>
      </c>
      <c r="F124" s="88">
        <v>0.0</v>
      </c>
      <c r="G124" s="89">
        <f t="shared" si="15"/>
        <v>0</v>
      </c>
      <c r="H124" s="88">
        <v>12.0</v>
      </c>
      <c r="I124" s="88">
        <v>14.0</v>
      </c>
      <c r="J124" s="89">
        <f t="shared" si="5"/>
        <v>26</v>
      </c>
      <c r="K124" s="88">
        <v>1.0</v>
      </c>
      <c r="L124" s="88">
        <v>0.0</v>
      </c>
      <c r="M124" s="89">
        <f t="shared" si="6"/>
        <v>1</v>
      </c>
      <c r="N124" s="88">
        <v>0.0</v>
      </c>
      <c r="O124" s="88">
        <v>0.0</v>
      </c>
      <c r="P124" s="90">
        <f t="shared" si="7"/>
        <v>0</v>
      </c>
      <c r="Q124" s="99">
        <f t="shared" ref="Q124:R124" si="16">SUM(B124,E124,H124,K124,N124)</f>
        <v>66</v>
      </c>
      <c r="R124" s="95">
        <f t="shared" si="16"/>
        <v>71</v>
      </c>
      <c r="S124" s="97">
        <f t="shared" si="9"/>
        <v>137</v>
      </c>
      <c r="T124" s="94">
        <v>0.0</v>
      </c>
      <c r="U124" s="95">
        <v>0.0</v>
      </c>
      <c r="V124" s="96">
        <f t="shared" si="10"/>
        <v>0</v>
      </c>
      <c r="W124" s="95">
        <v>0.0</v>
      </c>
      <c r="X124" s="95">
        <v>0.0</v>
      </c>
      <c r="Y124" s="96">
        <f t="shared" si="11"/>
        <v>0</v>
      </c>
      <c r="Z124" s="95">
        <v>0.0</v>
      </c>
      <c r="AA124" s="95">
        <v>0.0</v>
      </c>
      <c r="AB124" s="97">
        <f t="shared" si="12"/>
        <v>0</v>
      </c>
      <c r="AC124" s="54"/>
      <c r="AD124" s="78" t="s">
        <v>364</v>
      </c>
      <c r="AE124" s="78" t="s">
        <v>365</v>
      </c>
      <c r="AF124" s="78" t="s">
        <v>366</v>
      </c>
      <c r="AG124" s="98"/>
      <c r="AH124" s="78" t="s">
        <v>364</v>
      </c>
      <c r="AI124" s="78" t="s">
        <v>365</v>
      </c>
      <c r="AJ124" s="78" t="s">
        <v>366</v>
      </c>
      <c r="AK124" s="54"/>
    </row>
    <row r="125" ht="15.75" customHeight="1">
      <c r="A125" s="87" t="s">
        <v>379</v>
      </c>
      <c r="B125" s="88">
        <v>0.0</v>
      </c>
      <c r="C125" s="88">
        <v>0.0</v>
      </c>
      <c r="D125" s="89">
        <f t="shared" si="13"/>
        <v>0</v>
      </c>
      <c r="E125" s="88">
        <v>0.0</v>
      </c>
      <c r="F125" s="88">
        <v>0.0</v>
      </c>
      <c r="G125" s="89">
        <f t="shared" si="15"/>
        <v>0</v>
      </c>
      <c r="H125" s="88">
        <v>1.0</v>
      </c>
      <c r="I125" s="88">
        <v>0.0</v>
      </c>
      <c r="J125" s="89">
        <f t="shared" si="5"/>
        <v>1</v>
      </c>
      <c r="K125" s="88">
        <v>0.0</v>
      </c>
      <c r="L125" s="88">
        <v>0.0</v>
      </c>
      <c r="M125" s="89">
        <f t="shared" si="6"/>
        <v>0</v>
      </c>
      <c r="N125" s="88">
        <v>0.0</v>
      </c>
      <c r="O125" s="88">
        <v>0.0</v>
      </c>
      <c r="P125" s="90">
        <f t="shared" si="7"/>
        <v>0</v>
      </c>
      <c r="Q125" s="99">
        <f t="shared" ref="Q125:R125" si="17">SUM(B125,E125,H125,K125,N125)</f>
        <v>1</v>
      </c>
      <c r="R125" s="95">
        <f t="shared" si="17"/>
        <v>0</v>
      </c>
      <c r="S125" s="97">
        <f t="shared" si="9"/>
        <v>1</v>
      </c>
      <c r="T125" s="94">
        <v>0.0</v>
      </c>
      <c r="U125" s="95">
        <v>0.0</v>
      </c>
      <c r="V125" s="96">
        <f t="shared" si="10"/>
        <v>0</v>
      </c>
      <c r="W125" s="95">
        <v>0.0</v>
      </c>
      <c r="X125" s="95">
        <v>0.0</v>
      </c>
      <c r="Y125" s="96">
        <f t="shared" si="11"/>
        <v>0</v>
      </c>
      <c r="Z125" s="95">
        <v>0.0</v>
      </c>
      <c r="AA125" s="95">
        <v>0.0</v>
      </c>
      <c r="AB125" s="97">
        <f t="shared" si="12"/>
        <v>0</v>
      </c>
      <c r="AC125" s="54"/>
      <c r="AD125" s="100">
        <v>19.0</v>
      </c>
      <c r="AE125" s="100">
        <v>35.0</v>
      </c>
      <c r="AF125" s="100">
        <f>SUM(AD125,AE125)</f>
        <v>54</v>
      </c>
      <c r="AG125" s="98"/>
      <c r="AH125" s="100">
        <v>0.0</v>
      </c>
      <c r="AI125" s="100">
        <v>0.0</v>
      </c>
      <c r="AJ125" s="100">
        <f>SUM(AH125,AI125)</f>
        <v>0</v>
      </c>
      <c r="AK125" s="54"/>
    </row>
    <row r="126" ht="15.75" customHeight="1">
      <c r="A126" s="87" t="s">
        <v>380</v>
      </c>
      <c r="B126" s="88">
        <v>51.0</v>
      </c>
      <c r="C126" s="88">
        <v>87.0</v>
      </c>
      <c r="D126" s="89">
        <f t="shared" si="13"/>
        <v>138</v>
      </c>
      <c r="E126" s="88">
        <v>0.0</v>
      </c>
      <c r="F126" s="88">
        <v>0.0</v>
      </c>
      <c r="G126" s="89">
        <f t="shared" si="15"/>
        <v>0</v>
      </c>
      <c r="H126" s="88">
        <v>45.0</v>
      </c>
      <c r="I126" s="88">
        <v>81.0</v>
      </c>
      <c r="J126" s="89">
        <f t="shared" si="5"/>
        <v>126</v>
      </c>
      <c r="K126" s="88">
        <v>3.0</v>
      </c>
      <c r="L126" s="88">
        <v>3.0</v>
      </c>
      <c r="M126" s="89">
        <f t="shared" si="6"/>
        <v>6</v>
      </c>
      <c r="N126" s="88">
        <v>0.0</v>
      </c>
      <c r="O126" s="88">
        <v>0.0</v>
      </c>
      <c r="P126" s="90">
        <f t="shared" si="7"/>
        <v>0</v>
      </c>
      <c r="Q126" s="99">
        <f t="shared" ref="Q126:R126" si="18">SUM(B126,E126,H126,K126,N126)</f>
        <v>99</v>
      </c>
      <c r="R126" s="95">
        <f t="shared" si="18"/>
        <v>171</v>
      </c>
      <c r="S126" s="97">
        <f t="shared" si="9"/>
        <v>270</v>
      </c>
      <c r="T126" s="94">
        <v>0.0</v>
      </c>
      <c r="U126" s="95">
        <v>0.0</v>
      </c>
      <c r="V126" s="96">
        <f t="shared" si="10"/>
        <v>0</v>
      </c>
      <c r="W126" s="95">
        <v>0.0</v>
      </c>
      <c r="X126" s="95">
        <v>0.0</v>
      </c>
      <c r="Y126" s="96">
        <f t="shared" si="11"/>
        <v>0</v>
      </c>
      <c r="Z126" s="95">
        <v>0.0</v>
      </c>
      <c r="AA126" s="95">
        <v>0.0</v>
      </c>
      <c r="AB126" s="97">
        <f t="shared" si="12"/>
        <v>0</v>
      </c>
      <c r="AC126" s="54"/>
      <c r="AD126" s="75" t="s">
        <v>381</v>
      </c>
      <c r="AE126" s="4"/>
      <c r="AF126" s="4"/>
      <c r="AG126" s="4"/>
      <c r="AH126" s="4"/>
      <c r="AI126" s="4"/>
      <c r="AJ126" s="7"/>
      <c r="AK126" s="54"/>
    </row>
    <row r="127" ht="15.75" customHeight="1">
      <c r="A127" s="87" t="s">
        <v>382</v>
      </c>
      <c r="B127" s="88">
        <v>260.0</v>
      </c>
      <c r="C127" s="88">
        <v>336.0</v>
      </c>
      <c r="D127" s="89">
        <f t="shared" si="13"/>
        <v>596</v>
      </c>
      <c r="E127" s="88">
        <v>0.0</v>
      </c>
      <c r="F127" s="88">
        <v>0.0</v>
      </c>
      <c r="G127" s="89">
        <f t="shared" si="15"/>
        <v>0</v>
      </c>
      <c r="H127" s="88">
        <v>361.0</v>
      </c>
      <c r="I127" s="88">
        <v>511.0</v>
      </c>
      <c r="J127" s="89">
        <f t="shared" si="5"/>
        <v>872</v>
      </c>
      <c r="K127" s="88">
        <v>57.0</v>
      </c>
      <c r="L127" s="88">
        <v>68.0</v>
      </c>
      <c r="M127" s="89">
        <f t="shared" si="6"/>
        <v>125</v>
      </c>
      <c r="N127" s="88">
        <v>0.0</v>
      </c>
      <c r="O127" s="88">
        <v>0.0</v>
      </c>
      <c r="P127" s="90">
        <f t="shared" si="7"/>
        <v>0</v>
      </c>
      <c r="Q127" s="99">
        <f t="shared" ref="Q127:R127" si="19">SUM(B127,E127,H127,K127,N127)</f>
        <v>678</v>
      </c>
      <c r="R127" s="95">
        <f t="shared" si="19"/>
        <v>915</v>
      </c>
      <c r="S127" s="97">
        <f t="shared" si="9"/>
        <v>1593</v>
      </c>
      <c r="T127" s="94">
        <v>0.0</v>
      </c>
      <c r="U127" s="95">
        <v>0.0</v>
      </c>
      <c r="V127" s="96">
        <f t="shared" si="10"/>
        <v>0</v>
      </c>
      <c r="W127" s="95">
        <v>0.0</v>
      </c>
      <c r="X127" s="95">
        <v>0.0</v>
      </c>
      <c r="Y127" s="96">
        <f t="shared" si="11"/>
        <v>0</v>
      </c>
      <c r="Z127" s="95">
        <v>0.0</v>
      </c>
      <c r="AA127" s="95">
        <v>0.0</v>
      </c>
      <c r="AB127" s="97">
        <f t="shared" si="12"/>
        <v>0</v>
      </c>
      <c r="AC127" s="54"/>
      <c r="AD127" s="65" t="s">
        <v>376</v>
      </c>
      <c r="AE127" s="63"/>
      <c r="AF127" s="64"/>
      <c r="AG127" s="98"/>
      <c r="AH127" s="65" t="s">
        <v>377</v>
      </c>
      <c r="AI127" s="63"/>
      <c r="AJ127" s="64"/>
      <c r="AK127" s="54"/>
    </row>
    <row r="128" ht="15.75" customHeight="1">
      <c r="A128" s="101" t="s">
        <v>383</v>
      </c>
      <c r="B128" s="88">
        <v>4.0</v>
      </c>
      <c r="C128" s="88">
        <v>7.0</v>
      </c>
      <c r="D128" s="89">
        <f t="shared" si="13"/>
        <v>11</v>
      </c>
      <c r="E128" s="88">
        <v>0.0</v>
      </c>
      <c r="F128" s="88">
        <v>0.0</v>
      </c>
      <c r="G128" s="89">
        <f t="shared" si="15"/>
        <v>0</v>
      </c>
      <c r="H128" s="88">
        <v>1.0</v>
      </c>
      <c r="I128" s="88">
        <v>0.0</v>
      </c>
      <c r="J128" s="89">
        <f t="shared" si="5"/>
        <v>1</v>
      </c>
      <c r="K128" s="88">
        <v>0.0</v>
      </c>
      <c r="L128" s="88">
        <v>0.0</v>
      </c>
      <c r="M128" s="89">
        <f t="shared" si="6"/>
        <v>0</v>
      </c>
      <c r="N128" s="88">
        <v>0.0</v>
      </c>
      <c r="O128" s="88">
        <v>0.0</v>
      </c>
      <c r="P128" s="90">
        <f t="shared" si="7"/>
        <v>0</v>
      </c>
      <c r="Q128" s="99">
        <f t="shared" ref="Q128:R128" si="20">SUM(B128,E128,H128,K128,N128)</f>
        <v>5</v>
      </c>
      <c r="R128" s="95">
        <f t="shared" si="20"/>
        <v>7</v>
      </c>
      <c r="S128" s="97">
        <f t="shared" si="9"/>
        <v>12</v>
      </c>
      <c r="T128" s="94">
        <v>0.0</v>
      </c>
      <c r="U128" s="95">
        <v>0.0</v>
      </c>
      <c r="V128" s="96">
        <f t="shared" si="10"/>
        <v>0</v>
      </c>
      <c r="W128" s="95">
        <v>0.0</v>
      </c>
      <c r="X128" s="95">
        <v>0.0</v>
      </c>
      <c r="Y128" s="96">
        <f t="shared" si="11"/>
        <v>0</v>
      </c>
      <c r="Z128" s="95">
        <v>0.0</v>
      </c>
      <c r="AA128" s="95">
        <v>0.0</v>
      </c>
      <c r="AB128" s="97">
        <f t="shared" si="12"/>
        <v>0</v>
      </c>
      <c r="AC128" s="54"/>
      <c r="AD128" s="78" t="s">
        <v>364</v>
      </c>
      <c r="AE128" s="78" t="s">
        <v>365</v>
      </c>
      <c r="AF128" s="78" t="s">
        <v>366</v>
      </c>
      <c r="AG128" s="98"/>
      <c r="AH128" s="78" t="s">
        <v>364</v>
      </c>
      <c r="AI128" s="78" t="s">
        <v>365</v>
      </c>
      <c r="AJ128" s="78" t="s">
        <v>366</v>
      </c>
      <c r="AK128" s="54"/>
    </row>
    <row r="129" ht="15.75" customHeight="1">
      <c r="A129" s="87" t="s">
        <v>384</v>
      </c>
      <c r="B129" s="88">
        <v>176.0</v>
      </c>
      <c r="C129" s="88">
        <v>138.0</v>
      </c>
      <c r="D129" s="89">
        <f t="shared" si="13"/>
        <v>314</v>
      </c>
      <c r="E129" s="88">
        <v>0.0</v>
      </c>
      <c r="F129" s="88">
        <v>0.0</v>
      </c>
      <c r="G129" s="89">
        <f t="shared" si="15"/>
        <v>0</v>
      </c>
      <c r="H129" s="88">
        <v>42.0</v>
      </c>
      <c r="I129" s="88">
        <v>120.0</v>
      </c>
      <c r="J129" s="89">
        <f t="shared" si="5"/>
        <v>162</v>
      </c>
      <c r="K129" s="88">
        <v>1.0</v>
      </c>
      <c r="L129" s="88">
        <v>8.0</v>
      </c>
      <c r="M129" s="89">
        <f t="shared" si="6"/>
        <v>9</v>
      </c>
      <c r="N129" s="88">
        <v>0.0</v>
      </c>
      <c r="O129" s="88">
        <v>0.0</v>
      </c>
      <c r="P129" s="90">
        <f t="shared" si="7"/>
        <v>0</v>
      </c>
      <c r="Q129" s="99">
        <f t="shared" ref="Q129:R129" si="21">SUM(B129,E129,H129,K129,N129)</f>
        <v>219</v>
      </c>
      <c r="R129" s="95">
        <f t="shared" si="21"/>
        <v>266</v>
      </c>
      <c r="S129" s="97">
        <f t="shared" si="9"/>
        <v>485</v>
      </c>
      <c r="T129" s="94">
        <v>0.0</v>
      </c>
      <c r="U129" s="95">
        <v>0.0</v>
      </c>
      <c r="V129" s="96">
        <f t="shared" si="10"/>
        <v>0</v>
      </c>
      <c r="W129" s="95">
        <v>0.0</v>
      </c>
      <c r="X129" s="95">
        <v>0.0</v>
      </c>
      <c r="Y129" s="96">
        <f t="shared" si="11"/>
        <v>0</v>
      </c>
      <c r="Z129" s="95">
        <v>0.0</v>
      </c>
      <c r="AA129" s="95">
        <v>0.0</v>
      </c>
      <c r="AB129" s="97">
        <f t="shared" si="12"/>
        <v>0</v>
      </c>
      <c r="AC129" s="54"/>
      <c r="AD129" s="100">
        <v>15.0</v>
      </c>
      <c r="AE129" s="100">
        <v>8.0</v>
      </c>
      <c r="AF129" s="100">
        <f>SUM(AD129,AE129)</f>
        <v>23</v>
      </c>
      <c r="AG129" s="98"/>
      <c r="AH129" s="100">
        <v>0.0</v>
      </c>
      <c r="AI129" s="100">
        <v>0.0</v>
      </c>
      <c r="AJ129" s="100">
        <f>SUM(AH129,AI129)</f>
        <v>0</v>
      </c>
      <c r="AK129" s="54"/>
    </row>
    <row r="130" ht="15.75" customHeight="1">
      <c r="A130" s="87" t="s">
        <v>385</v>
      </c>
      <c r="B130" s="102">
        <v>32.0</v>
      </c>
      <c r="C130" s="102">
        <v>18.0</v>
      </c>
      <c r="D130" s="89">
        <f t="shared" si="13"/>
        <v>50</v>
      </c>
      <c r="E130" s="102">
        <v>0.0</v>
      </c>
      <c r="F130" s="102">
        <v>0.0</v>
      </c>
      <c r="G130" s="89">
        <f t="shared" si="15"/>
        <v>0</v>
      </c>
      <c r="H130" s="102">
        <v>74.0</v>
      </c>
      <c r="I130" s="102">
        <v>113.0</v>
      </c>
      <c r="J130" s="89">
        <f t="shared" si="5"/>
        <v>187</v>
      </c>
      <c r="K130" s="88">
        <v>6.0</v>
      </c>
      <c r="L130" s="88">
        <v>8.0</v>
      </c>
      <c r="M130" s="89">
        <f t="shared" si="6"/>
        <v>14</v>
      </c>
      <c r="N130" s="102">
        <v>0.0</v>
      </c>
      <c r="O130" s="102">
        <v>0.0</v>
      </c>
      <c r="P130" s="90">
        <f t="shared" si="7"/>
        <v>0</v>
      </c>
      <c r="Q130" s="99">
        <f t="shared" ref="Q130:R130" si="22">SUM(B130,E130,H130,K130,N130)</f>
        <v>112</v>
      </c>
      <c r="R130" s="95">
        <f t="shared" si="22"/>
        <v>139</v>
      </c>
      <c r="S130" s="97">
        <f t="shared" si="9"/>
        <v>251</v>
      </c>
      <c r="T130" s="94">
        <v>0.0</v>
      </c>
      <c r="U130" s="95">
        <v>0.0</v>
      </c>
      <c r="V130" s="96">
        <f t="shared" si="10"/>
        <v>0</v>
      </c>
      <c r="W130" s="95">
        <v>0.0</v>
      </c>
      <c r="X130" s="95">
        <v>0.0</v>
      </c>
      <c r="Y130" s="96">
        <f t="shared" si="11"/>
        <v>0</v>
      </c>
      <c r="Z130" s="95">
        <v>0.0</v>
      </c>
      <c r="AA130" s="95">
        <v>0.0</v>
      </c>
      <c r="AB130" s="97">
        <f t="shared" si="12"/>
        <v>0</v>
      </c>
      <c r="AC130" s="54"/>
      <c r="AD130" s="75" t="s">
        <v>386</v>
      </c>
      <c r="AE130" s="4"/>
      <c r="AF130" s="4"/>
      <c r="AG130" s="4"/>
      <c r="AH130" s="4"/>
      <c r="AI130" s="4"/>
      <c r="AJ130" s="7"/>
      <c r="AK130" s="54"/>
    </row>
    <row r="131" ht="15.75" customHeight="1">
      <c r="A131" s="103" t="s">
        <v>387</v>
      </c>
      <c r="B131" s="102">
        <v>111.0</v>
      </c>
      <c r="C131" s="102">
        <v>655.0</v>
      </c>
      <c r="D131" s="89">
        <f t="shared" si="13"/>
        <v>766</v>
      </c>
      <c r="E131" s="102">
        <v>0.0</v>
      </c>
      <c r="F131" s="102">
        <v>0.0</v>
      </c>
      <c r="G131" s="89">
        <f t="shared" si="15"/>
        <v>0</v>
      </c>
      <c r="H131" s="102">
        <v>25.0</v>
      </c>
      <c r="I131" s="102">
        <v>71.0</v>
      </c>
      <c r="J131" s="89">
        <f t="shared" si="5"/>
        <v>96</v>
      </c>
      <c r="K131" s="88">
        <v>0.0</v>
      </c>
      <c r="L131" s="88">
        <v>5.0</v>
      </c>
      <c r="M131" s="89">
        <f t="shared" si="6"/>
        <v>5</v>
      </c>
      <c r="N131" s="102">
        <v>0.0</v>
      </c>
      <c r="O131" s="102">
        <v>0.0</v>
      </c>
      <c r="P131" s="90">
        <f t="shared" si="7"/>
        <v>0</v>
      </c>
      <c r="Q131" s="99">
        <f t="shared" ref="Q131:R131" si="23">SUM(B131,E131,H131,K131,N131)</f>
        <v>136</v>
      </c>
      <c r="R131" s="95">
        <f t="shared" si="23"/>
        <v>731</v>
      </c>
      <c r="S131" s="97">
        <f t="shared" si="9"/>
        <v>867</v>
      </c>
      <c r="T131" s="94">
        <v>0.0</v>
      </c>
      <c r="U131" s="95">
        <v>0.0</v>
      </c>
      <c r="V131" s="96">
        <f t="shared" si="10"/>
        <v>0</v>
      </c>
      <c r="W131" s="95">
        <v>0.0</v>
      </c>
      <c r="X131" s="95">
        <v>0.0</v>
      </c>
      <c r="Y131" s="96">
        <f t="shared" si="11"/>
        <v>0</v>
      </c>
      <c r="Z131" s="95">
        <v>0.0</v>
      </c>
      <c r="AA131" s="95">
        <v>0.0</v>
      </c>
      <c r="AB131" s="97">
        <f t="shared" si="12"/>
        <v>0</v>
      </c>
      <c r="AC131" s="54"/>
      <c r="AD131" s="65" t="s">
        <v>376</v>
      </c>
      <c r="AE131" s="63"/>
      <c r="AF131" s="64"/>
      <c r="AG131" s="98"/>
      <c r="AH131" s="65" t="s">
        <v>377</v>
      </c>
      <c r="AI131" s="63"/>
      <c r="AJ131" s="64"/>
      <c r="AK131" s="54"/>
    </row>
    <row r="132" ht="15.75" customHeight="1">
      <c r="A132" s="103" t="s">
        <v>388</v>
      </c>
      <c r="B132" s="102">
        <v>174.0</v>
      </c>
      <c r="C132" s="102">
        <v>201.0</v>
      </c>
      <c r="D132" s="89">
        <f t="shared" si="13"/>
        <v>375</v>
      </c>
      <c r="E132" s="102">
        <v>0.0</v>
      </c>
      <c r="F132" s="102">
        <v>0.0</v>
      </c>
      <c r="G132" s="89">
        <f t="shared" si="15"/>
        <v>0</v>
      </c>
      <c r="H132" s="102">
        <v>0.0</v>
      </c>
      <c r="I132" s="102">
        <v>0.0</v>
      </c>
      <c r="J132" s="89">
        <f t="shared" si="5"/>
        <v>0</v>
      </c>
      <c r="K132" s="88">
        <v>0.0</v>
      </c>
      <c r="L132" s="88">
        <v>0.0</v>
      </c>
      <c r="M132" s="89">
        <f t="shared" si="6"/>
        <v>0</v>
      </c>
      <c r="N132" s="102">
        <v>65.0</v>
      </c>
      <c r="O132" s="102">
        <v>108.0</v>
      </c>
      <c r="P132" s="90">
        <f t="shared" si="7"/>
        <v>173</v>
      </c>
      <c r="Q132" s="99">
        <f t="shared" ref="Q132:R132" si="24">SUM(B132,E132,H132,K132,N132)</f>
        <v>239</v>
      </c>
      <c r="R132" s="95">
        <f t="shared" si="24"/>
        <v>309</v>
      </c>
      <c r="S132" s="97">
        <f t="shared" si="9"/>
        <v>548</v>
      </c>
      <c r="T132" s="94">
        <v>0.0</v>
      </c>
      <c r="U132" s="95">
        <v>0.0</v>
      </c>
      <c r="V132" s="96">
        <f t="shared" si="10"/>
        <v>0</v>
      </c>
      <c r="W132" s="95">
        <v>0.0</v>
      </c>
      <c r="X132" s="95">
        <v>0.0</v>
      </c>
      <c r="Y132" s="96">
        <f t="shared" si="11"/>
        <v>0</v>
      </c>
      <c r="Z132" s="95">
        <v>0.0</v>
      </c>
      <c r="AA132" s="95">
        <v>0.0</v>
      </c>
      <c r="AB132" s="97">
        <f t="shared" si="12"/>
        <v>0</v>
      </c>
      <c r="AC132" s="54"/>
      <c r="AD132" s="78" t="s">
        <v>364</v>
      </c>
      <c r="AE132" s="78" t="s">
        <v>365</v>
      </c>
      <c r="AF132" s="78" t="s">
        <v>366</v>
      </c>
      <c r="AG132" s="98"/>
      <c r="AH132" s="78" t="s">
        <v>364</v>
      </c>
      <c r="AI132" s="78" t="s">
        <v>365</v>
      </c>
      <c r="AJ132" s="78" t="s">
        <v>366</v>
      </c>
      <c r="AK132" s="54"/>
    </row>
    <row r="133" ht="15.75" customHeight="1">
      <c r="A133" s="103" t="s">
        <v>389</v>
      </c>
      <c r="B133" s="102">
        <v>151.0</v>
      </c>
      <c r="C133" s="102">
        <v>176.0</v>
      </c>
      <c r="D133" s="89">
        <f t="shared" si="13"/>
        <v>327</v>
      </c>
      <c r="E133" s="102">
        <v>0.0</v>
      </c>
      <c r="F133" s="102">
        <v>0.0</v>
      </c>
      <c r="G133" s="89">
        <f t="shared" si="15"/>
        <v>0</v>
      </c>
      <c r="H133" s="102">
        <v>0.0</v>
      </c>
      <c r="I133" s="102">
        <v>0.0</v>
      </c>
      <c r="J133" s="89">
        <f t="shared" si="5"/>
        <v>0</v>
      </c>
      <c r="K133" s="88">
        <v>0.0</v>
      </c>
      <c r="L133" s="88">
        <v>0.0</v>
      </c>
      <c r="M133" s="89">
        <f t="shared" si="6"/>
        <v>0</v>
      </c>
      <c r="N133" s="102">
        <v>0.0</v>
      </c>
      <c r="O133" s="102">
        <v>0.0</v>
      </c>
      <c r="P133" s="90">
        <f t="shared" si="7"/>
        <v>0</v>
      </c>
      <c r="Q133" s="99">
        <f t="shared" ref="Q133:R133" si="25">SUM(B133,E133,H133,K133,N133)</f>
        <v>151</v>
      </c>
      <c r="R133" s="95">
        <f t="shared" si="25"/>
        <v>176</v>
      </c>
      <c r="S133" s="97">
        <f t="shared" si="9"/>
        <v>327</v>
      </c>
      <c r="T133" s="94">
        <v>0.0</v>
      </c>
      <c r="U133" s="95">
        <v>0.0</v>
      </c>
      <c r="V133" s="96">
        <f t="shared" si="10"/>
        <v>0</v>
      </c>
      <c r="W133" s="95">
        <v>0.0</v>
      </c>
      <c r="X133" s="95">
        <v>0.0</v>
      </c>
      <c r="Y133" s="96">
        <f t="shared" si="11"/>
        <v>0</v>
      </c>
      <c r="Z133" s="95">
        <v>0.0</v>
      </c>
      <c r="AA133" s="95">
        <v>0.0</v>
      </c>
      <c r="AB133" s="97">
        <f t="shared" si="12"/>
        <v>0</v>
      </c>
      <c r="AC133" s="54"/>
      <c r="AD133" s="100">
        <v>30.0</v>
      </c>
      <c r="AE133" s="100">
        <v>24.0</v>
      </c>
      <c r="AF133" s="100">
        <f>SUM(AD133,AE133)</f>
        <v>54</v>
      </c>
      <c r="AG133" s="98"/>
      <c r="AH133" s="100">
        <v>0.0</v>
      </c>
      <c r="AI133" s="100">
        <v>0.0</v>
      </c>
      <c r="AJ133" s="100">
        <f>SUM(AH133,AI133)</f>
        <v>0</v>
      </c>
      <c r="AK133" s="54"/>
    </row>
    <row r="134" ht="15.75" customHeight="1">
      <c r="A134" s="103" t="s">
        <v>390</v>
      </c>
      <c r="B134" s="102">
        <v>44.0</v>
      </c>
      <c r="C134" s="102">
        <v>24.0</v>
      </c>
      <c r="D134" s="89">
        <f t="shared" si="13"/>
        <v>68</v>
      </c>
      <c r="E134" s="102">
        <v>0.0</v>
      </c>
      <c r="F134" s="102">
        <v>0.0</v>
      </c>
      <c r="G134" s="89">
        <f t="shared" si="15"/>
        <v>0</v>
      </c>
      <c r="H134" s="102">
        <v>0.0</v>
      </c>
      <c r="I134" s="102">
        <v>0.0</v>
      </c>
      <c r="J134" s="89">
        <f t="shared" si="5"/>
        <v>0</v>
      </c>
      <c r="K134" s="88">
        <v>0.0</v>
      </c>
      <c r="L134" s="88">
        <v>0.0</v>
      </c>
      <c r="M134" s="89">
        <f t="shared" si="6"/>
        <v>0</v>
      </c>
      <c r="N134" s="102">
        <v>0.0</v>
      </c>
      <c r="O134" s="102">
        <v>0.0</v>
      </c>
      <c r="P134" s="90">
        <f t="shared" si="7"/>
        <v>0</v>
      </c>
      <c r="Q134" s="99">
        <f t="shared" ref="Q134:R134" si="26">SUM(B134,E134,H134,K134,N134)</f>
        <v>44</v>
      </c>
      <c r="R134" s="95">
        <f t="shared" si="26"/>
        <v>24</v>
      </c>
      <c r="S134" s="97">
        <f t="shared" si="9"/>
        <v>68</v>
      </c>
      <c r="T134" s="94">
        <v>0.0</v>
      </c>
      <c r="U134" s="95">
        <v>0.0</v>
      </c>
      <c r="V134" s="96">
        <f t="shared" si="10"/>
        <v>0</v>
      </c>
      <c r="W134" s="95">
        <v>0.0</v>
      </c>
      <c r="X134" s="95">
        <v>0.0</v>
      </c>
      <c r="Y134" s="96">
        <f t="shared" si="11"/>
        <v>0</v>
      </c>
      <c r="Z134" s="95">
        <v>0.0</v>
      </c>
      <c r="AA134" s="95">
        <v>0.0</v>
      </c>
      <c r="AB134" s="97">
        <f t="shared" si="12"/>
        <v>0</v>
      </c>
      <c r="AC134" s="54"/>
      <c r="AD134" s="98"/>
      <c r="AE134" s="98"/>
      <c r="AF134" s="98"/>
      <c r="AG134" s="98"/>
      <c r="AH134" s="98"/>
      <c r="AI134" s="98"/>
      <c r="AJ134" s="98"/>
      <c r="AK134" s="54"/>
    </row>
    <row r="135" ht="15.75" customHeight="1">
      <c r="A135" s="103" t="s">
        <v>391</v>
      </c>
      <c r="B135" s="102">
        <v>6.0</v>
      </c>
      <c r="C135" s="102">
        <v>11.0</v>
      </c>
      <c r="D135" s="89">
        <f t="shared" si="13"/>
        <v>17</v>
      </c>
      <c r="E135" s="102">
        <v>0.0</v>
      </c>
      <c r="F135" s="102">
        <v>0.0</v>
      </c>
      <c r="G135" s="89">
        <f t="shared" si="15"/>
        <v>0</v>
      </c>
      <c r="H135" s="102">
        <v>0.0</v>
      </c>
      <c r="I135" s="102">
        <v>0.0</v>
      </c>
      <c r="J135" s="89">
        <f t="shared" si="5"/>
        <v>0</v>
      </c>
      <c r="K135" s="88">
        <v>0.0</v>
      </c>
      <c r="L135" s="88">
        <v>0.0</v>
      </c>
      <c r="M135" s="89">
        <f t="shared" si="6"/>
        <v>0</v>
      </c>
      <c r="N135" s="102">
        <v>0.0</v>
      </c>
      <c r="O135" s="102">
        <v>0.0</v>
      </c>
      <c r="P135" s="90">
        <f t="shared" si="7"/>
        <v>0</v>
      </c>
      <c r="Q135" s="99">
        <f t="shared" ref="Q135:R135" si="27">SUM(B135,E135,H135,K135,N135)</f>
        <v>6</v>
      </c>
      <c r="R135" s="95">
        <f t="shared" si="27"/>
        <v>11</v>
      </c>
      <c r="S135" s="97">
        <f t="shared" si="9"/>
        <v>17</v>
      </c>
      <c r="T135" s="94">
        <v>0.0</v>
      </c>
      <c r="U135" s="95">
        <v>0.0</v>
      </c>
      <c r="V135" s="96">
        <f t="shared" si="10"/>
        <v>0</v>
      </c>
      <c r="W135" s="95">
        <v>0.0</v>
      </c>
      <c r="X135" s="95">
        <v>0.0</v>
      </c>
      <c r="Y135" s="96">
        <f t="shared" si="11"/>
        <v>0</v>
      </c>
      <c r="Z135" s="95">
        <v>0.0</v>
      </c>
      <c r="AA135" s="95">
        <v>0.0</v>
      </c>
      <c r="AB135" s="97">
        <f t="shared" si="12"/>
        <v>0</v>
      </c>
      <c r="AC135" s="54"/>
      <c r="AD135" s="54"/>
      <c r="AE135" s="54"/>
      <c r="AF135" s="104" t="s">
        <v>392</v>
      </c>
      <c r="AG135" s="105"/>
      <c r="AH135" s="106"/>
      <c r="AI135" s="54"/>
      <c r="AJ135" s="54"/>
      <c r="AK135" s="54"/>
    </row>
    <row r="136" ht="15.75" customHeight="1">
      <c r="A136" s="107" t="s">
        <v>393</v>
      </c>
      <c r="B136" s="108">
        <v>23.0</v>
      </c>
      <c r="C136" s="108">
        <v>26.0</v>
      </c>
      <c r="D136" s="109">
        <f t="shared" si="13"/>
        <v>49</v>
      </c>
      <c r="E136" s="108">
        <v>0.0</v>
      </c>
      <c r="F136" s="108">
        <v>0.0</v>
      </c>
      <c r="G136" s="109">
        <f t="shared" si="15"/>
        <v>0</v>
      </c>
      <c r="H136" s="108">
        <v>0.0</v>
      </c>
      <c r="I136" s="108">
        <v>0.0</v>
      </c>
      <c r="J136" s="109">
        <f t="shared" si="5"/>
        <v>0</v>
      </c>
      <c r="K136" s="110">
        <v>0.0</v>
      </c>
      <c r="L136" s="110">
        <v>0.0</v>
      </c>
      <c r="M136" s="109">
        <f t="shared" si="6"/>
        <v>0</v>
      </c>
      <c r="N136" s="108">
        <v>0.0</v>
      </c>
      <c r="O136" s="108">
        <v>0.0</v>
      </c>
      <c r="P136" s="111">
        <f t="shared" si="7"/>
        <v>0</v>
      </c>
      <c r="Q136" s="112">
        <f t="shared" ref="Q136:R136" si="28">SUM(B136,E136,H136,K136,N136)</f>
        <v>23</v>
      </c>
      <c r="R136" s="113">
        <f t="shared" si="28"/>
        <v>26</v>
      </c>
      <c r="S136" s="114">
        <f t="shared" si="9"/>
        <v>49</v>
      </c>
      <c r="T136" s="115">
        <v>0.0</v>
      </c>
      <c r="U136" s="113">
        <v>0.0</v>
      </c>
      <c r="V136" s="116">
        <f t="shared" si="10"/>
        <v>0</v>
      </c>
      <c r="W136" s="113">
        <v>0.0</v>
      </c>
      <c r="X136" s="113">
        <v>0.0</v>
      </c>
      <c r="Y136" s="116">
        <f t="shared" si="11"/>
        <v>0</v>
      </c>
      <c r="Z136" s="113">
        <v>0.0</v>
      </c>
      <c r="AA136" s="113">
        <v>0.0</v>
      </c>
      <c r="AB136" s="114">
        <f t="shared" si="12"/>
        <v>0</v>
      </c>
      <c r="AC136" s="54"/>
      <c r="AD136" s="54"/>
      <c r="AE136" s="54"/>
      <c r="AF136" s="117"/>
      <c r="AG136" s="118"/>
      <c r="AH136" s="119"/>
      <c r="AI136" s="54"/>
      <c r="AJ136" s="54"/>
      <c r="AK136" s="54"/>
    </row>
    <row r="137" ht="15.75" customHeight="1">
      <c r="A137" s="120" t="s">
        <v>394</v>
      </c>
      <c r="B137" s="121">
        <f t="shared" ref="B137:C137" si="29">SUM(B121:B136)</f>
        <v>1141</v>
      </c>
      <c r="C137" s="121">
        <f t="shared" si="29"/>
        <v>1829</v>
      </c>
      <c r="D137" s="121">
        <f>SUM(B137,C137)</f>
        <v>2970</v>
      </c>
      <c r="E137" s="121">
        <f t="shared" ref="E137:F137" si="30">SUM(E121:E136)</f>
        <v>0</v>
      </c>
      <c r="F137" s="121">
        <f t="shared" si="30"/>
        <v>0</v>
      </c>
      <c r="G137" s="121">
        <f>SUM(E137,F137)</f>
        <v>0</v>
      </c>
      <c r="H137" s="121">
        <f t="shared" ref="H137:I137" si="31">SUM(H121:H136)</f>
        <v>596</v>
      </c>
      <c r="I137" s="121">
        <f t="shared" si="31"/>
        <v>937</v>
      </c>
      <c r="J137" s="121">
        <f>SUM(H137,I137)</f>
        <v>1533</v>
      </c>
      <c r="K137" s="121">
        <f t="shared" ref="K137:L137" si="32">SUM(K121:K136)</f>
        <v>68</v>
      </c>
      <c r="L137" s="121">
        <f t="shared" si="32"/>
        <v>93</v>
      </c>
      <c r="M137" s="121">
        <f>SUM(K137,L137)</f>
        <v>161</v>
      </c>
      <c r="N137" s="121">
        <f t="shared" ref="N137:O137" si="33">SUM(N121:N136)</f>
        <v>65</v>
      </c>
      <c r="O137" s="121">
        <f t="shared" si="33"/>
        <v>108</v>
      </c>
      <c r="P137" s="121">
        <f t="shared" si="7"/>
        <v>173</v>
      </c>
      <c r="Q137" s="121">
        <f>SUM(B137,K137,H137,E137,N137)</f>
        <v>1870</v>
      </c>
      <c r="R137" s="121">
        <f>SUM(C137,F137,I137,L137,O137)</f>
        <v>2967</v>
      </c>
      <c r="S137" s="121">
        <f t="shared" si="9"/>
        <v>4837</v>
      </c>
      <c r="T137" s="122">
        <f t="shared" ref="T137:U137" si="34">SUM(T121:T136)</f>
        <v>0</v>
      </c>
      <c r="U137" s="121">
        <f t="shared" si="34"/>
        <v>0</v>
      </c>
      <c r="V137" s="121">
        <f t="shared" si="10"/>
        <v>0</v>
      </c>
      <c r="W137" s="121">
        <f t="shared" ref="W137:X137" si="35">SUM(W121:W136)</f>
        <v>0</v>
      </c>
      <c r="X137" s="121">
        <f t="shared" si="35"/>
        <v>0</v>
      </c>
      <c r="Y137" s="121">
        <f t="shared" si="11"/>
        <v>0</v>
      </c>
      <c r="Z137" s="121">
        <f t="shared" ref="Z137:AA137" si="36">SUM(Z121:Z136)</f>
        <v>0</v>
      </c>
      <c r="AA137" s="121">
        <f t="shared" si="36"/>
        <v>0</v>
      </c>
      <c r="AB137" s="123">
        <f t="shared" si="12"/>
        <v>0</v>
      </c>
      <c r="AC137" s="54"/>
      <c r="AD137" s="54"/>
      <c r="AE137" s="54"/>
      <c r="AF137" s="124" t="s">
        <v>364</v>
      </c>
      <c r="AG137" s="78" t="s">
        <v>365</v>
      </c>
      <c r="AH137" s="125" t="s">
        <v>395</v>
      </c>
      <c r="AI137" s="54"/>
      <c r="AJ137" s="54"/>
      <c r="AK137" s="54"/>
    </row>
    <row r="138" ht="15.75" customHeight="1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126">
        <f t="shared" ref="AF138:AG138" si="37">SUM(Q137,AD122,AH122,AD125,AH125)</f>
        <v>1889</v>
      </c>
      <c r="AG138" s="127">
        <f t="shared" si="37"/>
        <v>3002</v>
      </c>
      <c r="AH138" s="128">
        <f>SUM(AF138,AG138)</f>
        <v>4891</v>
      </c>
      <c r="AI138" s="54"/>
      <c r="AJ138" s="54"/>
      <c r="AK138" s="54"/>
    </row>
    <row r="139" ht="15.75" customHeight="1">
      <c r="A139" s="129"/>
      <c r="B139" s="129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  <c r="AB139" s="129"/>
      <c r="AC139" s="129"/>
      <c r="AD139" s="129"/>
      <c r="AE139" s="129"/>
      <c r="AF139" s="129"/>
      <c r="AG139" s="129"/>
      <c r="AH139" s="129"/>
      <c r="AI139" s="129"/>
      <c r="AJ139" s="129"/>
      <c r="AK139" s="130"/>
    </row>
    <row r="140" ht="15.75" customHeight="1">
      <c r="A140" s="2" t="s">
        <v>396</v>
      </c>
      <c r="B140" s="2"/>
      <c r="C140" s="2"/>
      <c r="D140" s="2"/>
      <c r="E140" s="2"/>
      <c r="F140" s="2"/>
      <c r="G140" s="2" t="s">
        <v>397</v>
      </c>
      <c r="H140" s="2"/>
      <c r="I140" s="2"/>
      <c r="J140" s="2" t="s">
        <v>397</v>
      </c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</row>
    <row r="141" ht="15.75" customHeight="1">
      <c r="A141" s="2"/>
      <c r="B141" s="2"/>
      <c r="C141" s="2"/>
      <c r="D141" s="2"/>
      <c r="E141" s="2"/>
      <c r="F141" s="2"/>
      <c r="G141" s="2" t="s">
        <v>398</v>
      </c>
      <c r="H141" s="2"/>
      <c r="I141" s="2"/>
      <c r="J141" s="2" t="s">
        <v>398</v>
      </c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</row>
    <row r="144" ht="15.75" customHeight="1">
      <c r="A144" s="131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3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</row>
    <row r="147" ht="15.75" customHeight="1">
      <c r="A147" s="2"/>
      <c r="B147" s="134" t="s">
        <v>364</v>
      </c>
      <c r="C147" s="135" t="s">
        <v>365</v>
      </c>
      <c r="D147" s="136" t="s">
        <v>366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</row>
    <row r="148" ht="15.75" customHeight="1">
      <c r="A148" s="137" t="s">
        <v>399</v>
      </c>
      <c r="B148" s="138">
        <v>10.0</v>
      </c>
      <c r="C148" s="100">
        <v>4.0</v>
      </c>
      <c r="D148" s="139">
        <f t="shared" ref="D148:D150" si="38">SUM(B148:C148)</f>
        <v>14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</row>
    <row r="149" ht="15.75" customHeight="1">
      <c r="A149" s="140" t="s">
        <v>400</v>
      </c>
      <c r="B149" s="138">
        <v>16.0</v>
      </c>
      <c r="C149" s="100">
        <v>3.0</v>
      </c>
      <c r="D149" s="139">
        <f t="shared" si="38"/>
        <v>19</v>
      </c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</row>
    <row r="150" ht="15.75" customHeight="1">
      <c r="A150" s="141" t="s">
        <v>401</v>
      </c>
      <c r="B150" s="142">
        <v>83.0</v>
      </c>
      <c r="C150" s="143">
        <v>28.0</v>
      </c>
      <c r="D150" s="144">
        <f t="shared" si="38"/>
        <v>111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</row>
    <row r="156" ht="15.75" customHeight="1">
      <c r="A156" s="1"/>
      <c r="D156" s="2"/>
      <c r="H156" s="1"/>
      <c r="I156" s="1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ht="15.75" customHeight="1">
      <c r="A157" s="1"/>
      <c r="D157" s="2"/>
      <c r="H157" s="1"/>
      <c r="I157" s="1"/>
      <c r="J157" s="1"/>
      <c r="K157" s="1"/>
    </row>
    <row r="158" ht="15.75" customHeight="1">
      <c r="A158" s="1"/>
      <c r="D158" s="2"/>
      <c r="H158" s="1"/>
      <c r="I158" s="1"/>
      <c r="J158" s="1"/>
      <c r="K158" s="1"/>
    </row>
    <row r="159" ht="15.75" customHeight="1">
      <c r="A159" s="1"/>
      <c r="D159" s="2"/>
      <c r="H159" s="1"/>
      <c r="I159" s="1"/>
      <c r="J159" s="1"/>
      <c r="K159" s="1"/>
    </row>
    <row r="160" ht="15.75" customHeight="1">
      <c r="A160" s="1"/>
      <c r="D160" s="2"/>
      <c r="H160" s="1"/>
      <c r="I160" s="1"/>
      <c r="J160" s="1"/>
      <c r="K160" s="1"/>
    </row>
    <row r="161" ht="15.75" customHeight="1">
      <c r="A161" s="1"/>
      <c r="D161" s="2"/>
      <c r="H161" s="1"/>
      <c r="I161" s="1"/>
      <c r="J161" s="1"/>
      <c r="K161" s="1"/>
    </row>
    <row r="162" ht="15.75" customHeight="1">
      <c r="A162" s="1"/>
      <c r="D162" s="2"/>
      <c r="H162" s="1"/>
      <c r="I162" s="1"/>
      <c r="J162" s="1"/>
      <c r="K162" s="1"/>
    </row>
    <row r="163" ht="15.75" customHeight="1">
      <c r="A163" s="1"/>
      <c r="D163" s="2"/>
      <c r="H163" s="1"/>
      <c r="I163" s="1"/>
      <c r="J163" s="1"/>
      <c r="K163" s="1"/>
    </row>
    <row r="164" ht="15.75" customHeight="1">
      <c r="A164" s="1"/>
      <c r="D164" s="2"/>
      <c r="H164" s="1"/>
      <c r="I164" s="1"/>
      <c r="J164" s="1"/>
      <c r="K164" s="1"/>
    </row>
    <row r="165" ht="15.75" customHeight="1">
      <c r="A165" s="1"/>
      <c r="D165" s="2"/>
      <c r="H165" s="1"/>
      <c r="I165" s="1"/>
      <c r="J165" s="1"/>
      <c r="K165" s="1"/>
    </row>
    <row r="166" ht="15.75" customHeight="1">
      <c r="A166" s="1"/>
      <c r="D166" s="2"/>
      <c r="H166" s="1"/>
      <c r="I166" s="1"/>
      <c r="J166" s="1"/>
      <c r="K166" s="1"/>
    </row>
    <row r="167" ht="15.75" customHeight="1">
      <c r="A167" s="1"/>
      <c r="D167" s="2"/>
      <c r="H167" s="1"/>
      <c r="I167" s="1"/>
      <c r="J167" s="1"/>
      <c r="K167" s="1"/>
    </row>
    <row r="168" ht="15.75" customHeight="1">
      <c r="A168" s="1"/>
      <c r="D168" s="2"/>
      <c r="H168" s="1"/>
      <c r="I168" s="1"/>
      <c r="J168" s="1"/>
      <c r="K168" s="1"/>
    </row>
    <row r="169" ht="15.75" customHeight="1">
      <c r="A169" s="1"/>
      <c r="D169" s="2"/>
      <c r="H169" s="1"/>
      <c r="I169" s="1"/>
      <c r="J169" s="1"/>
      <c r="K169" s="1"/>
    </row>
    <row r="170" ht="15.75" customHeight="1">
      <c r="A170" s="1"/>
      <c r="D170" s="2"/>
      <c r="H170" s="1"/>
      <c r="I170" s="1"/>
      <c r="J170" s="1"/>
      <c r="K170" s="1"/>
    </row>
    <row r="171" ht="15.75" customHeight="1">
      <c r="A171" s="1"/>
      <c r="D171" s="2"/>
      <c r="H171" s="1"/>
      <c r="I171" s="1"/>
      <c r="J171" s="1"/>
      <c r="K171" s="1"/>
    </row>
    <row r="172" ht="15.75" customHeight="1">
      <c r="A172" s="1"/>
      <c r="D172" s="2"/>
      <c r="H172" s="1"/>
      <c r="I172" s="1"/>
      <c r="J172" s="1"/>
      <c r="K172" s="1"/>
    </row>
    <row r="173" ht="15.75" customHeight="1">
      <c r="A173" s="1"/>
      <c r="D173" s="2"/>
      <c r="H173" s="1"/>
      <c r="I173" s="1"/>
      <c r="J173" s="1"/>
      <c r="K173" s="1"/>
    </row>
    <row r="174" ht="15.75" customHeight="1">
      <c r="A174" s="1"/>
      <c r="D174" s="2"/>
      <c r="H174" s="1"/>
      <c r="I174" s="1"/>
      <c r="J174" s="1"/>
      <c r="K174" s="1"/>
    </row>
    <row r="175" ht="15.75" customHeight="1">
      <c r="A175" s="1"/>
      <c r="D175" s="2"/>
      <c r="H175" s="1"/>
      <c r="I175" s="1"/>
      <c r="J175" s="1"/>
      <c r="K175" s="1"/>
    </row>
    <row r="176" ht="15.75" customHeight="1">
      <c r="A176" s="1"/>
      <c r="D176" s="2"/>
      <c r="H176" s="1"/>
      <c r="I176" s="1"/>
      <c r="J176" s="1"/>
      <c r="K176" s="1"/>
    </row>
    <row r="177" ht="15.75" customHeight="1">
      <c r="A177" s="1"/>
      <c r="D177" s="2"/>
      <c r="H177" s="1"/>
      <c r="I177" s="1"/>
      <c r="J177" s="1"/>
      <c r="K177" s="1"/>
    </row>
    <row r="178" ht="15.75" customHeight="1">
      <c r="A178" s="1"/>
      <c r="D178" s="2"/>
      <c r="H178" s="1"/>
      <c r="I178" s="1"/>
      <c r="J178" s="1"/>
      <c r="K178" s="1"/>
    </row>
    <row r="179" ht="15.75" customHeight="1">
      <c r="A179" s="1"/>
      <c r="D179" s="2"/>
      <c r="H179" s="1"/>
      <c r="I179" s="1"/>
      <c r="J179" s="1"/>
      <c r="K179" s="1"/>
    </row>
    <row r="180" ht="15.75" customHeight="1">
      <c r="A180" s="1"/>
      <c r="D180" s="2"/>
      <c r="H180" s="1"/>
      <c r="I180" s="1"/>
      <c r="J180" s="1"/>
      <c r="K180" s="1"/>
    </row>
    <row r="181" ht="15.75" customHeight="1">
      <c r="A181" s="1"/>
      <c r="D181" s="2"/>
      <c r="H181" s="1"/>
      <c r="I181" s="1"/>
      <c r="J181" s="1"/>
      <c r="K181" s="1"/>
    </row>
    <row r="182" ht="15.75" customHeight="1">
      <c r="A182" s="1"/>
      <c r="D182" s="2"/>
      <c r="H182" s="1"/>
      <c r="I182" s="1"/>
      <c r="J182" s="1"/>
      <c r="K182" s="1"/>
    </row>
    <row r="183" ht="15.75" customHeight="1">
      <c r="A183" s="1"/>
      <c r="D183" s="2"/>
      <c r="H183" s="1"/>
      <c r="I183" s="1"/>
      <c r="J183" s="1"/>
      <c r="K183" s="1"/>
    </row>
    <row r="184" ht="15.75" customHeight="1">
      <c r="A184" s="1"/>
      <c r="D184" s="2"/>
      <c r="H184" s="1"/>
      <c r="I184" s="1"/>
      <c r="J184" s="1"/>
      <c r="K184" s="1"/>
    </row>
    <row r="185" ht="15.75" customHeight="1">
      <c r="A185" s="1"/>
      <c r="D185" s="2"/>
      <c r="H185" s="1"/>
      <c r="I185" s="1"/>
      <c r="J185" s="1"/>
      <c r="K185" s="1"/>
    </row>
    <row r="186" ht="15.75" customHeight="1">
      <c r="A186" s="1"/>
      <c r="D186" s="2"/>
      <c r="H186" s="1"/>
      <c r="I186" s="1"/>
      <c r="J186" s="1"/>
      <c r="K186" s="1"/>
    </row>
    <row r="187" ht="15.75" customHeight="1">
      <c r="A187" s="1"/>
      <c r="D187" s="2"/>
      <c r="H187" s="1"/>
      <c r="I187" s="1"/>
      <c r="J187" s="1"/>
      <c r="K187" s="1"/>
    </row>
    <row r="188" ht="15.75" customHeight="1">
      <c r="A188" s="1"/>
      <c r="D188" s="2"/>
      <c r="H188" s="1"/>
      <c r="I188" s="1"/>
      <c r="J188" s="1"/>
      <c r="K188" s="1"/>
    </row>
    <row r="189" ht="15.75" customHeight="1">
      <c r="A189" s="1"/>
      <c r="D189" s="2"/>
      <c r="H189" s="1"/>
      <c r="I189" s="1"/>
      <c r="J189" s="1"/>
      <c r="K189" s="1"/>
    </row>
    <row r="190" ht="15.75" customHeight="1">
      <c r="A190" s="1"/>
      <c r="D190" s="2"/>
      <c r="H190" s="1"/>
      <c r="I190" s="1"/>
      <c r="J190" s="1"/>
      <c r="K190" s="1"/>
    </row>
    <row r="191" ht="15.75" customHeight="1">
      <c r="A191" s="1"/>
      <c r="D191" s="2"/>
      <c r="H191" s="1"/>
      <c r="I191" s="1"/>
      <c r="J191" s="1"/>
      <c r="K191" s="1"/>
    </row>
    <row r="192" ht="15.75" customHeight="1">
      <c r="A192" s="1"/>
      <c r="D192" s="2"/>
      <c r="H192" s="1"/>
      <c r="I192" s="1"/>
      <c r="J192" s="1"/>
      <c r="K192" s="1"/>
    </row>
    <row r="193" ht="15.75" customHeight="1">
      <c r="A193" s="1"/>
      <c r="D193" s="2"/>
      <c r="H193" s="1"/>
      <c r="I193" s="1"/>
      <c r="J193" s="1"/>
      <c r="K193" s="1"/>
    </row>
    <row r="194" ht="15.75" customHeight="1">
      <c r="A194" s="1"/>
      <c r="D194" s="2"/>
      <c r="H194" s="1"/>
      <c r="I194" s="1"/>
      <c r="J194" s="1"/>
      <c r="K194" s="1"/>
    </row>
    <row r="195" ht="15.75" customHeight="1">
      <c r="A195" s="1"/>
      <c r="D195" s="2"/>
      <c r="H195" s="1"/>
      <c r="I195" s="1"/>
      <c r="J195" s="1"/>
      <c r="K195" s="1"/>
    </row>
    <row r="196" ht="15.75" customHeight="1">
      <c r="A196" s="1"/>
      <c r="D196" s="2"/>
      <c r="H196" s="1"/>
      <c r="I196" s="1"/>
      <c r="J196" s="1"/>
      <c r="K196" s="1"/>
    </row>
    <row r="197" ht="15.75" customHeight="1">
      <c r="A197" s="1"/>
      <c r="D197" s="2"/>
      <c r="H197" s="1"/>
      <c r="I197" s="1"/>
      <c r="J197" s="1"/>
      <c r="K197" s="1"/>
    </row>
    <row r="198" ht="15.75" customHeight="1">
      <c r="A198" s="1"/>
      <c r="D198" s="2"/>
      <c r="H198" s="1"/>
      <c r="I198" s="1"/>
      <c r="J198" s="1"/>
      <c r="K198" s="1"/>
    </row>
    <row r="199" ht="15.75" customHeight="1">
      <c r="A199" s="1"/>
      <c r="D199" s="2"/>
      <c r="H199" s="1"/>
      <c r="I199" s="1"/>
      <c r="J199" s="1"/>
      <c r="K199" s="1"/>
    </row>
    <row r="200" ht="15.75" customHeight="1">
      <c r="A200" s="1"/>
      <c r="D200" s="2"/>
      <c r="H200" s="1"/>
      <c r="I200" s="1"/>
      <c r="J200" s="1"/>
      <c r="K200" s="1"/>
    </row>
    <row r="201" ht="15.75" customHeight="1">
      <c r="A201" s="1"/>
      <c r="D201" s="2"/>
      <c r="H201" s="1"/>
      <c r="I201" s="1"/>
      <c r="J201" s="1"/>
      <c r="K201" s="1"/>
    </row>
    <row r="202" ht="15.75" customHeight="1">
      <c r="A202" s="1"/>
      <c r="D202" s="2"/>
      <c r="H202" s="1"/>
      <c r="I202" s="1"/>
      <c r="J202" s="1"/>
      <c r="K202" s="1"/>
    </row>
    <row r="203" ht="15.75" customHeight="1">
      <c r="A203" s="1"/>
      <c r="D203" s="2"/>
      <c r="H203" s="1"/>
      <c r="I203" s="1"/>
      <c r="J203" s="1"/>
      <c r="K203" s="1"/>
    </row>
    <row r="204" ht="15.75" customHeight="1">
      <c r="A204" s="1"/>
      <c r="D204" s="2"/>
      <c r="H204" s="1"/>
      <c r="I204" s="1"/>
      <c r="J204" s="1"/>
      <c r="K204" s="1"/>
    </row>
    <row r="205" ht="15.75" customHeight="1">
      <c r="A205" s="1"/>
      <c r="D205" s="2"/>
      <c r="H205" s="1"/>
      <c r="I205" s="1"/>
      <c r="J205" s="1"/>
      <c r="K205" s="1"/>
    </row>
    <row r="206" ht="15.75" customHeight="1">
      <c r="A206" s="1"/>
      <c r="D206" s="2"/>
      <c r="H206" s="1"/>
      <c r="I206" s="1"/>
      <c r="J206" s="1"/>
      <c r="K206" s="1"/>
    </row>
    <row r="207" ht="15.75" customHeight="1">
      <c r="A207" s="1"/>
      <c r="D207" s="2"/>
      <c r="H207" s="1"/>
      <c r="I207" s="1"/>
      <c r="J207" s="1"/>
      <c r="K207" s="1"/>
    </row>
    <row r="208" ht="15.75" customHeight="1">
      <c r="A208" s="1"/>
      <c r="D208" s="2"/>
      <c r="H208" s="1"/>
      <c r="I208" s="1"/>
      <c r="J208" s="1"/>
      <c r="K208" s="1"/>
    </row>
    <row r="209" ht="15.75" customHeight="1">
      <c r="A209" s="1"/>
      <c r="D209" s="2"/>
      <c r="H209" s="1"/>
      <c r="I209" s="1"/>
      <c r="J209" s="1"/>
      <c r="K209" s="1"/>
    </row>
    <row r="210" ht="15.75" customHeight="1">
      <c r="A210" s="1"/>
      <c r="D210" s="2"/>
      <c r="H210" s="1"/>
      <c r="I210" s="1"/>
      <c r="J210" s="1"/>
      <c r="K210" s="1"/>
    </row>
    <row r="211" ht="15.75" customHeight="1">
      <c r="A211" s="1"/>
      <c r="D211" s="2"/>
      <c r="H211" s="1"/>
      <c r="I211" s="1"/>
      <c r="J211" s="1"/>
      <c r="K211" s="1"/>
    </row>
    <row r="212" ht="15.75" customHeight="1">
      <c r="A212" s="1"/>
      <c r="D212" s="2"/>
      <c r="H212" s="1"/>
      <c r="I212" s="1"/>
      <c r="J212" s="1"/>
      <c r="K212" s="1"/>
    </row>
    <row r="213" ht="15.75" customHeight="1">
      <c r="A213" s="1"/>
      <c r="D213" s="2"/>
      <c r="H213" s="1"/>
      <c r="I213" s="1"/>
      <c r="J213" s="1"/>
      <c r="K213" s="1"/>
    </row>
    <row r="214" ht="15.75" customHeight="1">
      <c r="A214" s="1"/>
      <c r="D214" s="2"/>
      <c r="H214" s="1"/>
      <c r="I214" s="1"/>
      <c r="J214" s="1"/>
      <c r="K214" s="1"/>
    </row>
    <row r="215" ht="15.75" customHeight="1">
      <c r="A215" s="1"/>
      <c r="D215" s="2"/>
      <c r="H215" s="1"/>
      <c r="I215" s="1"/>
      <c r="J215" s="1"/>
      <c r="K215" s="1"/>
    </row>
    <row r="216" ht="15.75" customHeight="1">
      <c r="A216" s="1"/>
      <c r="D216" s="2"/>
      <c r="H216" s="1"/>
      <c r="I216" s="1"/>
      <c r="J216" s="1"/>
      <c r="K216" s="1"/>
    </row>
    <row r="217" ht="15.75" customHeight="1">
      <c r="A217" s="1"/>
      <c r="D217" s="2"/>
      <c r="H217" s="1"/>
      <c r="I217" s="1"/>
      <c r="J217" s="1"/>
      <c r="K217" s="1"/>
    </row>
    <row r="218" ht="15.75" customHeight="1">
      <c r="A218" s="1"/>
      <c r="D218" s="2"/>
      <c r="H218" s="1"/>
      <c r="I218" s="1"/>
      <c r="J218" s="1"/>
      <c r="K218" s="1"/>
    </row>
    <row r="219" ht="15.75" customHeight="1">
      <c r="A219" s="1"/>
      <c r="D219" s="2"/>
      <c r="H219" s="1"/>
      <c r="I219" s="1"/>
      <c r="J219" s="1"/>
      <c r="K219" s="1"/>
    </row>
    <row r="220" ht="15.75" customHeight="1">
      <c r="A220" s="1"/>
      <c r="D220" s="2"/>
      <c r="H220" s="1"/>
      <c r="I220" s="1"/>
      <c r="J220" s="1"/>
      <c r="K220" s="1"/>
    </row>
    <row r="221" ht="15.75" customHeight="1">
      <c r="A221" s="1"/>
      <c r="D221" s="2"/>
      <c r="H221" s="1"/>
      <c r="I221" s="1"/>
      <c r="J221" s="1"/>
      <c r="K221" s="1"/>
    </row>
    <row r="222" ht="15.75" customHeight="1">
      <c r="A222" s="1"/>
      <c r="D222" s="2"/>
      <c r="H222" s="1"/>
      <c r="I222" s="1"/>
      <c r="J222" s="1"/>
      <c r="K222" s="1"/>
    </row>
    <row r="223" ht="15.75" customHeight="1">
      <c r="A223" s="1"/>
      <c r="D223" s="2"/>
      <c r="H223" s="1"/>
      <c r="I223" s="1"/>
      <c r="J223" s="1"/>
      <c r="K223" s="1"/>
    </row>
    <row r="224" ht="15.75" customHeight="1">
      <c r="A224" s="1"/>
      <c r="D224" s="2"/>
      <c r="H224" s="1"/>
      <c r="I224" s="1"/>
      <c r="J224" s="1"/>
      <c r="K224" s="1"/>
    </row>
    <row r="225" ht="15.75" customHeight="1">
      <c r="A225" s="1"/>
      <c r="D225" s="2"/>
      <c r="H225" s="1"/>
      <c r="I225" s="1"/>
      <c r="J225" s="1"/>
      <c r="K225" s="1"/>
    </row>
    <row r="226" ht="15.75" customHeight="1">
      <c r="A226" s="1"/>
      <c r="D226" s="2"/>
      <c r="H226" s="1"/>
      <c r="I226" s="1"/>
      <c r="J226" s="1"/>
      <c r="K226" s="1"/>
    </row>
    <row r="227" ht="15.75" customHeight="1">
      <c r="A227" s="1"/>
      <c r="D227" s="2"/>
      <c r="H227" s="1"/>
      <c r="I227" s="1"/>
      <c r="J227" s="1"/>
      <c r="K227" s="1"/>
    </row>
    <row r="228" ht="15.75" customHeight="1">
      <c r="A228" s="1"/>
      <c r="D228" s="2"/>
      <c r="H228" s="1"/>
      <c r="I228" s="1"/>
      <c r="J228" s="1"/>
      <c r="K228" s="1"/>
    </row>
    <row r="229" ht="15.75" customHeight="1">
      <c r="A229" s="1"/>
      <c r="D229" s="2"/>
      <c r="H229" s="1"/>
      <c r="I229" s="1"/>
      <c r="J229" s="1"/>
      <c r="K229" s="1"/>
    </row>
    <row r="230" ht="15.75" customHeight="1">
      <c r="A230" s="1"/>
      <c r="D230" s="2"/>
      <c r="H230" s="1"/>
      <c r="I230" s="1"/>
      <c r="J230" s="1"/>
      <c r="K230" s="1"/>
    </row>
    <row r="231" ht="15.75" customHeight="1">
      <c r="A231" s="1"/>
      <c r="D231" s="2"/>
      <c r="H231" s="1"/>
      <c r="I231" s="1"/>
      <c r="J231" s="1"/>
      <c r="K231" s="1"/>
    </row>
    <row r="232" ht="15.75" customHeight="1">
      <c r="A232" s="1"/>
      <c r="D232" s="2"/>
      <c r="H232" s="1"/>
      <c r="I232" s="1"/>
      <c r="J232" s="1"/>
      <c r="K232" s="1"/>
    </row>
    <row r="233" ht="15.75" customHeight="1">
      <c r="A233" s="1"/>
      <c r="D233" s="2"/>
      <c r="H233" s="1"/>
      <c r="I233" s="1"/>
      <c r="J233" s="1"/>
      <c r="K233" s="1"/>
    </row>
    <row r="234" ht="15.75" customHeight="1">
      <c r="A234" s="1"/>
      <c r="D234" s="2"/>
      <c r="H234" s="1"/>
      <c r="I234" s="1"/>
      <c r="J234" s="1"/>
      <c r="K234" s="1"/>
    </row>
    <row r="235" ht="15.75" customHeight="1">
      <c r="A235" s="1"/>
      <c r="D235" s="2"/>
      <c r="H235" s="1"/>
      <c r="I235" s="1"/>
      <c r="J235" s="1"/>
      <c r="K235" s="1"/>
    </row>
    <row r="236" ht="15.75" customHeight="1">
      <c r="A236" s="1"/>
      <c r="D236" s="2"/>
      <c r="H236" s="1"/>
      <c r="I236" s="1"/>
      <c r="J236" s="1"/>
      <c r="K236" s="1"/>
    </row>
    <row r="237" ht="15.75" customHeight="1">
      <c r="A237" s="1"/>
      <c r="D237" s="2"/>
      <c r="H237" s="1"/>
      <c r="I237" s="1"/>
      <c r="J237" s="1"/>
      <c r="K237" s="1"/>
    </row>
    <row r="238" ht="15.75" customHeight="1">
      <c r="A238" s="1"/>
      <c r="D238" s="2"/>
      <c r="H238" s="1"/>
      <c r="I238" s="1"/>
      <c r="J238" s="1"/>
      <c r="K238" s="1"/>
    </row>
    <row r="239" ht="15.75" customHeight="1">
      <c r="A239" s="1"/>
      <c r="D239" s="2"/>
      <c r="H239" s="1"/>
      <c r="I239" s="1"/>
      <c r="J239" s="1"/>
      <c r="K239" s="1"/>
    </row>
    <row r="240" ht="15.75" customHeight="1">
      <c r="A240" s="1"/>
      <c r="D240" s="2"/>
      <c r="H240" s="1"/>
      <c r="I240" s="1"/>
      <c r="J240" s="1"/>
      <c r="K240" s="1"/>
    </row>
    <row r="241" ht="15.75" customHeight="1">
      <c r="A241" s="1"/>
      <c r="D241" s="2"/>
      <c r="H241" s="1"/>
      <c r="I241" s="1"/>
      <c r="J241" s="1"/>
      <c r="K241" s="1"/>
    </row>
    <row r="242" ht="15.75" customHeight="1">
      <c r="A242" s="1"/>
      <c r="D242" s="2"/>
      <c r="H242" s="1"/>
      <c r="I242" s="1"/>
      <c r="J242" s="1"/>
      <c r="K242" s="1"/>
    </row>
    <row r="243" ht="15.75" customHeight="1">
      <c r="A243" s="1"/>
      <c r="D243" s="2"/>
      <c r="H243" s="1"/>
      <c r="I243" s="1"/>
      <c r="J243" s="1"/>
      <c r="K243" s="1"/>
    </row>
    <row r="244" ht="15.75" customHeight="1">
      <c r="A244" s="1"/>
      <c r="D244" s="2"/>
      <c r="H244" s="1"/>
      <c r="I244" s="1"/>
      <c r="J244" s="1"/>
      <c r="K244" s="1"/>
    </row>
    <row r="245" ht="15.75" customHeight="1">
      <c r="A245" s="1"/>
      <c r="D245" s="2"/>
      <c r="H245" s="1"/>
      <c r="I245" s="1"/>
      <c r="J245" s="1"/>
      <c r="K245" s="1"/>
    </row>
    <row r="246" ht="15.75" customHeight="1">
      <c r="A246" s="1"/>
      <c r="D246" s="2"/>
      <c r="H246" s="1"/>
      <c r="I246" s="1"/>
      <c r="J246" s="1"/>
      <c r="K246" s="1"/>
    </row>
    <row r="247" ht="15.75" customHeight="1">
      <c r="A247" s="1"/>
      <c r="D247" s="2"/>
      <c r="H247" s="1"/>
      <c r="I247" s="1"/>
      <c r="J247" s="1"/>
      <c r="K247" s="1"/>
    </row>
    <row r="248" ht="15.75" customHeight="1">
      <c r="A248" s="1"/>
      <c r="D248" s="2"/>
      <c r="H248" s="1"/>
      <c r="I248" s="1"/>
      <c r="J248" s="1"/>
      <c r="K248" s="1"/>
    </row>
    <row r="249" ht="15.75" customHeight="1">
      <c r="A249" s="1"/>
      <c r="D249" s="2"/>
      <c r="H249" s="1"/>
      <c r="I249" s="1"/>
      <c r="J249" s="1"/>
      <c r="K249" s="1"/>
    </row>
    <row r="250" ht="15.75" customHeight="1">
      <c r="A250" s="1"/>
      <c r="D250" s="2"/>
      <c r="H250" s="1"/>
      <c r="I250" s="1"/>
      <c r="J250" s="1"/>
      <c r="K250" s="1"/>
    </row>
    <row r="251" ht="15.75" customHeight="1">
      <c r="A251" s="1"/>
      <c r="D251" s="2"/>
      <c r="H251" s="1"/>
      <c r="I251" s="1"/>
      <c r="J251" s="1"/>
      <c r="K251" s="1"/>
    </row>
    <row r="252" ht="15.75" customHeight="1">
      <c r="A252" s="1"/>
      <c r="D252" s="2"/>
      <c r="H252" s="1"/>
      <c r="I252" s="1"/>
      <c r="J252" s="1"/>
      <c r="K252" s="1"/>
    </row>
    <row r="253" ht="15.75" customHeight="1">
      <c r="A253" s="1"/>
      <c r="D253" s="2"/>
      <c r="H253" s="1"/>
      <c r="I253" s="1"/>
      <c r="J253" s="1"/>
      <c r="K253" s="1"/>
    </row>
    <row r="254" ht="15.75" customHeight="1">
      <c r="A254" s="1"/>
      <c r="D254" s="2"/>
      <c r="H254" s="1"/>
      <c r="I254" s="1"/>
      <c r="J254" s="1"/>
      <c r="K254" s="1"/>
    </row>
    <row r="255" ht="15.75" customHeight="1">
      <c r="A255" s="1"/>
      <c r="D255" s="2"/>
      <c r="H255" s="1"/>
      <c r="I255" s="1"/>
      <c r="J255" s="1"/>
      <c r="K255" s="1"/>
    </row>
    <row r="256" ht="15.75" customHeight="1">
      <c r="A256" s="1"/>
      <c r="D256" s="2"/>
      <c r="H256" s="1"/>
      <c r="I256" s="1"/>
      <c r="J256" s="1"/>
      <c r="K256" s="1"/>
    </row>
    <row r="257" ht="15.75" customHeight="1">
      <c r="A257" s="1"/>
      <c r="D257" s="2"/>
      <c r="H257" s="1"/>
      <c r="I257" s="1"/>
      <c r="J257" s="1"/>
      <c r="K257" s="1"/>
    </row>
    <row r="258" ht="15.75" customHeight="1">
      <c r="A258" s="1"/>
      <c r="D258" s="2"/>
      <c r="H258" s="1"/>
      <c r="I258" s="1"/>
      <c r="J258" s="1"/>
      <c r="K258" s="1"/>
    </row>
    <row r="259" ht="15.75" customHeight="1">
      <c r="A259" s="1"/>
      <c r="D259" s="2"/>
      <c r="H259" s="1"/>
      <c r="I259" s="1"/>
      <c r="J259" s="1"/>
      <c r="K259" s="1"/>
    </row>
    <row r="260" ht="15.75" customHeight="1">
      <c r="A260" s="1"/>
      <c r="D260" s="2"/>
      <c r="H260" s="1"/>
      <c r="I260" s="1"/>
      <c r="J260" s="1"/>
      <c r="K260" s="1"/>
    </row>
    <row r="261" ht="15.75" customHeight="1">
      <c r="A261" s="1"/>
      <c r="D261" s="2"/>
      <c r="H261" s="1"/>
      <c r="I261" s="1"/>
      <c r="J261" s="1"/>
      <c r="K261" s="1"/>
    </row>
    <row r="262" ht="15.75" customHeight="1">
      <c r="A262" s="1"/>
      <c r="D262" s="2"/>
      <c r="H262" s="1"/>
      <c r="I262" s="1"/>
      <c r="J262" s="1"/>
      <c r="K262" s="1"/>
    </row>
    <row r="263" ht="15.75" customHeight="1">
      <c r="A263" s="1"/>
      <c r="D263" s="2"/>
      <c r="H263" s="1"/>
      <c r="I263" s="1"/>
      <c r="J263" s="1"/>
      <c r="K263" s="1"/>
    </row>
    <row r="264" ht="15.75" customHeight="1">
      <c r="A264" s="1"/>
      <c r="D264" s="2"/>
      <c r="H264" s="1"/>
      <c r="I264" s="1"/>
      <c r="J264" s="1"/>
      <c r="K264" s="1"/>
    </row>
    <row r="265" ht="15.75" customHeight="1">
      <c r="A265" s="1"/>
      <c r="D265" s="2"/>
      <c r="H265" s="1"/>
      <c r="I265" s="1"/>
      <c r="J265" s="1"/>
      <c r="K265" s="1"/>
    </row>
    <row r="266" ht="15.75" customHeight="1">
      <c r="A266" s="1"/>
      <c r="D266" s="2"/>
      <c r="H266" s="1"/>
      <c r="I266" s="1"/>
      <c r="J266" s="1"/>
      <c r="K266" s="1"/>
    </row>
    <row r="267" ht="15.75" customHeight="1">
      <c r="A267" s="1"/>
      <c r="D267" s="2"/>
      <c r="H267" s="1"/>
      <c r="I267" s="1"/>
      <c r="J267" s="1"/>
      <c r="K267" s="1"/>
    </row>
    <row r="268" ht="15.75" customHeight="1">
      <c r="A268" s="1"/>
      <c r="D268" s="2"/>
      <c r="H268" s="1"/>
      <c r="I268" s="1"/>
      <c r="J268" s="1"/>
      <c r="K268" s="1"/>
    </row>
    <row r="269" ht="15.75" customHeight="1">
      <c r="A269" s="1"/>
      <c r="D269" s="2"/>
      <c r="H269" s="1"/>
      <c r="I269" s="1"/>
      <c r="J269" s="1"/>
      <c r="K269" s="1"/>
    </row>
    <row r="270" ht="15.75" customHeight="1">
      <c r="A270" s="1"/>
      <c r="D270" s="2"/>
      <c r="H270" s="1"/>
      <c r="I270" s="1"/>
      <c r="J270" s="1"/>
      <c r="K270" s="1"/>
    </row>
    <row r="271" ht="15.75" customHeight="1">
      <c r="A271" s="1"/>
      <c r="D271" s="2"/>
      <c r="H271" s="1"/>
      <c r="I271" s="1"/>
      <c r="J271" s="1"/>
      <c r="K271" s="1"/>
    </row>
    <row r="272" ht="15.75" customHeight="1">
      <c r="A272" s="1"/>
      <c r="D272" s="2"/>
      <c r="H272" s="1"/>
      <c r="I272" s="1"/>
      <c r="J272" s="1"/>
      <c r="K272" s="1"/>
    </row>
    <row r="273" ht="15.75" customHeight="1">
      <c r="A273" s="1"/>
      <c r="D273" s="2"/>
      <c r="H273" s="1"/>
      <c r="I273" s="1"/>
      <c r="J273" s="1"/>
      <c r="K273" s="1"/>
    </row>
    <row r="274" ht="15.75" customHeight="1">
      <c r="A274" s="1"/>
      <c r="D274" s="2"/>
      <c r="H274" s="1"/>
      <c r="I274" s="1"/>
      <c r="J274" s="1"/>
      <c r="K274" s="1"/>
    </row>
    <row r="275" ht="15.75" customHeight="1">
      <c r="A275" s="1"/>
      <c r="D275" s="2"/>
      <c r="H275" s="1"/>
      <c r="I275" s="1"/>
      <c r="J275" s="1"/>
      <c r="K275" s="1"/>
    </row>
    <row r="276" ht="15.75" customHeight="1">
      <c r="A276" s="1"/>
      <c r="D276" s="2"/>
      <c r="H276" s="1"/>
      <c r="I276" s="1"/>
      <c r="J276" s="1"/>
      <c r="K276" s="1"/>
    </row>
    <row r="277" ht="15.75" customHeight="1">
      <c r="A277" s="1"/>
      <c r="D277" s="2"/>
      <c r="H277" s="1"/>
      <c r="I277" s="1"/>
      <c r="J277" s="1"/>
      <c r="K277" s="1"/>
    </row>
    <row r="278" ht="15.75" customHeight="1">
      <c r="A278" s="1"/>
      <c r="D278" s="2"/>
      <c r="H278" s="1"/>
      <c r="I278" s="1"/>
      <c r="J278" s="1"/>
      <c r="K278" s="1"/>
    </row>
    <row r="279" ht="15.75" customHeight="1">
      <c r="A279" s="1"/>
      <c r="D279" s="2"/>
      <c r="H279" s="1"/>
      <c r="I279" s="1"/>
      <c r="J279" s="1"/>
      <c r="K279" s="1"/>
    </row>
    <row r="280" ht="15.75" customHeight="1">
      <c r="A280" s="1"/>
      <c r="D280" s="2"/>
      <c r="H280" s="1"/>
      <c r="I280" s="1"/>
      <c r="J280" s="1"/>
      <c r="K280" s="1"/>
    </row>
    <row r="281" ht="15.75" customHeight="1">
      <c r="A281" s="1"/>
      <c r="D281" s="2"/>
      <c r="H281" s="1"/>
      <c r="I281" s="1"/>
      <c r="J281" s="1"/>
      <c r="K281" s="1"/>
    </row>
    <row r="282" ht="15.75" customHeight="1">
      <c r="A282" s="1"/>
      <c r="D282" s="2"/>
      <c r="H282" s="1"/>
      <c r="I282" s="1"/>
      <c r="J282" s="1"/>
      <c r="K282" s="1"/>
    </row>
    <row r="283" ht="15.75" customHeight="1">
      <c r="A283" s="1"/>
      <c r="D283" s="2"/>
      <c r="H283" s="1"/>
      <c r="I283" s="1"/>
      <c r="J283" s="1"/>
      <c r="K283" s="1"/>
    </row>
    <row r="284" ht="15.75" customHeight="1">
      <c r="A284" s="1"/>
      <c r="D284" s="2"/>
      <c r="H284" s="1"/>
      <c r="I284" s="1"/>
      <c r="J284" s="1"/>
      <c r="K284" s="1"/>
    </row>
    <row r="285" ht="15.75" customHeight="1">
      <c r="A285" s="1"/>
      <c r="D285" s="2"/>
      <c r="H285" s="1"/>
      <c r="I285" s="1"/>
      <c r="J285" s="1"/>
      <c r="K285" s="1"/>
    </row>
    <row r="286" ht="15.75" customHeight="1">
      <c r="A286" s="1"/>
      <c r="D286" s="2"/>
      <c r="H286" s="1"/>
      <c r="I286" s="1"/>
      <c r="J286" s="1"/>
      <c r="K286" s="1"/>
    </row>
    <row r="287" ht="15.75" customHeight="1">
      <c r="A287" s="1"/>
      <c r="D287" s="2"/>
      <c r="H287" s="1"/>
      <c r="I287" s="1"/>
      <c r="J287" s="1"/>
      <c r="K287" s="1"/>
    </row>
    <row r="288" ht="15.75" customHeight="1">
      <c r="A288" s="1"/>
      <c r="D288" s="2"/>
      <c r="H288" s="1"/>
      <c r="I288" s="1"/>
      <c r="J288" s="1"/>
      <c r="K288" s="1"/>
    </row>
    <row r="289" ht="15.75" customHeight="1">
      <c r="A289" s="1"/>
      <c r="D289" s="2"/>
      <c r="H289" s="1"/>
      <c r="I289" s="1"/>
      <c r="J289" s="1"/>
      <c r="K289" s="1"/>
    </row>
    <row r="290" ht="15.75" customHeight="1">
      <c r="A290" s="1"/>
      <c r="D290" s="2"/>
      <c r="H290" s="1"/>
      <c r="I290" s="1"/>
      <c r="J290" s="1"/>
      <c r="K290" s="1"/>
    </row>
    <row r="291" ht="15.75" customHeight="1">
      <c r="A291" s="1"/>
      <c r="D291" s="2"/>
      <c r="H291" s="1"/>
      <c r="I291" s="1"/>
      <c r="J291" s="1"/>
      <c r="K291" s="1"/>
    </row>
    <row r="292" ht="15.75" customHeight="1">
      <c r="A292" s="1"/>
      <c r="D292" s="2"/>
      <c r="H292" s="1"/>
      <c r="I292" s="1"/>
      <c r="J292" s="1"/>
      <c r="K292" s="1"/>
    </row>
    <row r="293" ht="15.75" customHeight="1">
      <c r="A293" s="1"/>
      <c r="D293" s="2"/>
      <c r="H293" s="1"/>
      <c r="I293" s="1"/>
      <c r="J293" s="1"/>
      <c r="K293" s="1"/>
    </row>
    <row r="294" ht="15.75" customHeight="1">
      <c r="A294" s="1"/>
      <c r="D294" s="2"/>
      <c r="H294" s="1"/>
      <c r="I294" s="1"/>
      <c r="J294" s="1"/>
      <c r="K294" s="1"/>
    </row>
    <row r="295" ht="15.75" customHeight="1">
      <c r="A295" s="1"/>
      <c r="D295" s="2"/>
      <c r="H295" s="1"/>
      <c r="I295" s="1"/>
      <c r="J295" s="1"/>
      <c r="K295" s="1"/>
    </row>
    <row r="296" ht="15.75" customHeight="1">
      <c r="A296" s="1"/>
      <c r="D296" s="2"/>
      <c r="H296" s="1"/>
      <c r="I296" s="1"/>
      <c r="J296" s="1"/>
      <c r="K296" s="1"/>
    </row>
    <row r="297" ht="15.75" customHeight="1">
      <c r="A297" s="1"/>
      <c r="D297" s="2"/>
      <c r="H297" s="1"/>
      <c r="I297" s="1"/>
      <c r="J297" s="1"/>
      <c r="K297" s="1"/>
    </row>
    <row r="298" ht="15.75" customHeight="1">
      <c r="A298" s="1"/>
      <c r="D298" s="2"/>
      <c r="H298" s="1"/>
      <c r="I298" s="1"/>
      <c r="J298" s="1"/>
      <c r="K298" s="1"/>
    </row>
    <row r="299" ht="15.75" customHeight="1">
      <c r="A299" s="1"/>
      <c r="D299" s="2"/>
      <c r="H299" s="1"/>
      <c r="I299" s="1"/>
      <c r="J299" s="1"/>
      <c r="K299" s="1"/>
    </row>
    <row r="300" ht="15.75" customHeight="1">
      <c r="A300" s="1"/>
      <c r="D300" s="2"/>
      <c r="H300" s="1"/>
      <c r="I300" s="1"/>
      <c r="J300" s="1"/>
      <c r="K300" s="1"/>
    </row>
    <row r="301" ht="15.75" customHeight="1">
      <c r="A301" s="1"/>
      <c r="D301" s="2"/>
      <c r="H301" s="1"/>
      <c r="I301" s="1"/>
      <c r="J301" s="1"/>
      <c r="K301" s="1"/>
    </row>
    <row r="302" ht="15.75" customHeight="1">
      <c r="A302" s="1"/>
      <c r="D302" s="2"/>
      <c r="H302" s="1"/>
      <c r="I302" s="1"/>
      <c r="J302" s="1"/>
      <c r="K302" s="1"/>
    </row>
    <row r="303" ht="15.75" customHeight="1">
      <c r="A303" s="1"/>
      <c r="D303" s="2"/>
      <c r="H303" s="1"/>
      <c r="I303" s="1"/>
      <c r="J303" s="1"/>
      <c r="K303" s="1"/>
    </row>
    <row r="304" ht="15.75" customHeight="1">
      <c r="A304" s="1"/>
      <c r="D304" s="2"/>
      <c r="H304" s="1"/>
      <c r="I304" s="1"/>
      <c r="J304" s="1"/>
      <c r="K304" s="1"/>
    </row>
    <row r="305" ht="15.75" customHeight="1">
      <c r="A305" s="1"/>
      <c r="D305" s="2"/>
      <c r="H305" s="1"/>
      <c r="I305" s="1"/>
      <c r="J305" s="1"/>
      <c r="K305" s="1"/>
    </row>
    <row r="306" ht="15.75" customHeight="1">
      <c r="A306" s="1"/>
      <c r="D306" s="2"/>
      <c r="H306" s="1"/>
      <c r="I306" s="1"/>
      <c r="J306" s="1"/>
      <c r="K306" s="1"/>
    </row>
    <row r="307" ht="15.75" customHeight="1">
      <c r="A307" s="1"/>
      <c r="D307" s="2"/>
      <c r="H307" s="1"/>
      <c r="I307" s="1"/>
      <c r="J307" s="1"/>
      <c r="K307" s="1"/>
    </row>
    <row r="308" ht="15.75" customHeight="1">
      <c r="A308" s="1"/>
      <c r="D308" s="2"/>
      <c r="H308" s="1"/>
      <c r="I308" s="1"/>
      <c r="J308" s="1"/>
      <c r="K308" s="1"/>
    </row>
    <row r="309" ht="15.75" customHeight="1">
      <c r="A309" s="1"/>
      <c r="D309" s="2"/>
      <c r="H309" s="1"/>
      <c r="I309" s="1"/>
      <c r="J309" s="1"/>
      <c r="K309" s="1"/>
    </row>
    <row r="310" ht="15.75" customHeight="1">
      <c r="A310" s="1"/>
      <c r="D310" s="2"/>
      <c r="H310" s="1"/>
      <c r="I310" s="1"/>
      <c r="J310" s="1"/>
      <c r="K310" s="1"/>
    </row>
    <row r="311" ht="15.75" customHeight="1">
      <c r="A311" s="1"/>
      <c r="D311" s="2"/>
      <c r="H311" s="1"/>
      <c r="I311" s="1"/>
      <c r="J311" s="1"/>
      <c r="K311" s="1"/>
    </row>
    <row r="312" ht="15.75" customHeight="1">
      <c r="A312" s="1"/>
      <c r="D312" s="2"/>
      <c r="H312" s="1"/>
      <c r="I312" s="1"/>
      <c r="J312" s="1"/>
      <c r="K312" s="1"/>
    </row>
    <row r="313" ht="15.75" customHeight="1">
      <c r="A313" s="1"/>
      <c r="D313" s="2"/>
      <c r="H313" s="1"/>
      <c r="I313" s="1"/>
      <c r="J313" s="1"/>
      <c r="K313" s="1"/>
    </row>
    <row r="314" ht="15.75" customHeight="1">
      <c r="A314" s="1"/>
      <c r="D314" s="2"/>
      <c r="H314" s="1"/>
      <c r="I314" s="1"/>
      <c r="J314" s="1"/>
      <c r="K314" s="1"/>
    </row>
    <row r="315" ht="15.75" customHeight="1">
      <c r="A315" s="1"/>
      <c r="D315" s="2"/>
      <c r="H315" s="1"/>
      <c r="I315" s="1"/>
      <c r="J315" s="1"/>
      <c r="K315" s="1"/>
    </row>
    <row r="316" ht="15.75" customHeight="1">
      <c r="A316" s="1"/>
      <c r="D316" s="2"/>
      <c r="H316" s="1"/>
      <c r="I316" s="1"/>
      <c r="J316" s="1"/>
      <c r="K316" s="1"/>
    </row>
    <row r="317" ht="15.75" customHeight="1">
      <c r="A317" s="1"/>
      <c r="D317" s="2"/>
      <c r="H317" s="1"/>
      <c r="I317" s="1"/>
      <c r="J317" s="1"/>
      <c r="K317" s="1"/>
    </row>
    <row r="318" ht="15.75" customHeight="1">
      <c r="A318" s="1"/>
      <c r="D318" s="2"/>
      <c r="H318" s="1"/>
      <c r="I318" s="1"/>
      <c r="J318" s="1"/>
      <c r="K318" s="1"/>
    </row>
    <row r="319" ht="15.75" customHeight="1">
      <c r="A319" s="1"/>
      <c r="D319" s="2"/>
      <c r="H319" s="1"/>
      <c r="I319" s="1"/>
      <c r="J319" s="1"/>
      <c r="K319" s="1"/>
    </row>
    <row r="320" ht="15.75" customHeight="1">
      <c r="A320" s="1"/>
      <c r="D320" s="2"/>
      <c r="H320" s="1"/>
      <c r="I320" s="1"/>
      <c r="J320" s="1"/>
      <c r="K320" s="1"/>
    </row>
    <row r="321" ht="15.75" customHeight="1">
      <c r="A321" s="1"/>
      <c r="D321" s="2"/>
      <c r="H321" s="1"/>
      <c r="I321" s="1"/>
      <c r="J321" s="1"/>
      <c r="K321" s="1"/>
    </row>
    <row r="322" ht="15.75" customHeight="1">
      <c r="A322" s="1"/>
      <c r="D322" s="2"/>
      <c r="H322" s="1"/>
      <c r="I322" s="1"/>
      <c r="J322" s="1"/>
      <c r="K322" s="1"/>
    </row>
    <row r="323" ht="15.75" customHeight="1">
      <c r="A323" s="1"/>
      <c r="D323" s="2"/>
      <c r="H323" s="1"/>
      <c r="I323" s="1"/>
      <c r="J323" s="1"/>
      <c r="K323" s="1"/>
    </row>
    <row r="324" ht="15.75" customHeight="1">
      <c r="A324" s="1"/>
      <c r="D324" s="2"/>
      <c r="H324" s="1"/>
      <c r="I324" s="1"/>
      <c r="J324" s="1"/>
      <c r="K324" s="1"/>
    </row>
    <row r="325" ht="15.75" customHeight="1">
      <c r="A325" s="1"/>
      <c r="D325" s="2"/>
      <c r="H325" s="1"/>
      <c r="I325" s="1"/>
      <c r="J325" s="1"/>
      <c r="K325" s="1"/>
    </row>
    <row r="326" ht="15.75" customHeight="1">
      <c r="A326" s="1"/>
      <c r="D326" s="2"/>
      <c r="H326" s="1"/>
      <c r="I326" s="1"/>
      <c r="J326" s="1"/>
      <c r="K326" s="1"/>
    </row>
    <row r="327" ht="15.75" customHeight="1">
      <c r="A327" s="1"/>
      <c r="D327" s="2"/>
      <c r="H327" s="1"/>
      <c r="I327" s="1"/>
      <c r="J327" s="1"/>
      <c r="K327" s="1"/>
    </row>
    <row r="328" ht="15.75" customHeight="1">
      <c r="A328" s="1"/>
      <c r="D328" s="2"/>
      <c r="H328" s="1"/>
      <c r="I328" s="1"/>
      <c r="J328" s="1"/>
      <c r="K328" s="1"/>
    </row>
    <row r="329" ht="15.75" customHeight="1">
      <c r="A329" s="1"/>
      <c r="D329" s="2"/>
      <c r="H329" s="1"/>
      <c r="I329" s="1"/>
      <c r="J329" s="1"/>
      <c r="K329" s="1"/>
    </row>
    <row r="330" ht="15.75" customHeight="1">
      <c r="A330" s="1"/>
      <c r="D330" s="2"/>
      <c r="H330" s="1"/>
      <c r="I330" s="1"/>
      <c r="J330" s="1"/>
      <c r="K330" s="1"/>
    </row>
    <row r="331" ht="15.75" customHeight="1">
      <c r="A331" s="1"/>
      <c r="D331" s="2"/>
      <c r="H331" s="1"/>
      <c r="I331" s="1"/>
      <c r="J331" s="1"/>
      <c r="K331" s="1"/>
    </row>
    <row r="332" ht="15.75" customHeight="1">
      <c r="A332" s="1"/>
      <c r="D332" s="2"/>
      <c r="H332" s="1"/>
      <c r="I332" s="1"/>
      <c r="J332" s="1"/>
      <c r="K332" s="1"/>
    </row>
    <row r="333" ht="15.75" customHeight="1">
      <c r="A333" s="1"/>
      <c r="D333" s="2"/>
      <c r="H333" s="1"/>
      <c r="I333" s="1"/>
      <c r="J333" s="1"/>
      <c r="K333" s="1"/>
    </row>
    <row r="334" ht="15.75" customHeight="1">
      <c r="A334" s="1"/>
      <c r="D334" s="2"/>
      <c r="H334" s="1"/>
      <c r="I334" s="1"/>
      <c r="J334" s="1"/>
      <c r="K334" s="1"/>
    </row>
    <row r="335" ht="15.75" customHeight="1">
      <c r="A335" s="1"/>
      <c r="D335" s="2"/>
      <c r="H335" s="1"/>
      <c r="I335" s="1"/>
      <c r="J335" s="1"/>
      <c r="K335" s="1"/>
    </row>
    <row r="336" ht="15.75" customHeight="1">
      <c r="A336" s="1"/>
      <c r="D336" s="2"/>
      <c r="H336" s="1"/>
      <c r="I336" s="1"/>
      <c r="J336" s="1"/>
      <c r="K336" s="1"/>
    </row>
    <row r="337" ht="15.75" customHeight="1">
      <c r="A337" s="1"/>
      <c r="D337" s="2"/>
      <c r="H337" s="1"/>
      <c r="I337" s="1"/>
      <c r="J337" s="1"/>
      <c r="K337" s="1"/>
    </row>
    <row r="338" ht="15.75" customHeight="1">
      <c r="A338" s="1"/>
      <c r="D338" s="2"/>
      <c r="H338" s="1"/>
      <c r="I338" s="1"/>
      <c r="J338" s="1"/>
      <c r="K338" s="1"/>
    </row>
    <row r="339" ht="15.75" customHeight="1">
      <c r="A339" s="1"/>
      <c r="D339" s="2"/>
      <c r="H339" s="1"/>
      <c r="I339" s="1"/>
      <c r="J339" s="1"/>
      <c r="K339" s="1"/>
    </row>
    <row r="340" ht="15.75" customHeight="1">
      <c r="A340" s="1"/>
      <c r="D340" s="2"/>
      <c r="H340" s="1"/>
      <c r="I340" s="1"/>
      <c r="J340" s="1"/>
      <c r="K340" s="1"/>
    </row>
    <row r="341" ht="15.75" customHeight="1">
      <c r="A341" s="1"/>
      <c r="D341" s="2"/>
      <c r="H341" s="1"/>
      <c r="I341" s="1"/>
      <c r="J341" s="1"/>
      <c r="K341" s="1"/>
    </row>
    <row r="342" ht="15.75" customHeight="1">
      <c r="A342" s="1"/>
      <c r="D342" s="2"/>
      <c r="H342" s="1"/>
      <c r="I342" s="1"/>
      <c r="J342" s="1"/>
      <c r="K342" s="1"/>
    </row>
    <row r="343" ht="15.75" customHeight="1">
      <c r="A343" s="1"/>
      <c r="D343" s="2"/>
      <c r="H343" s="1"/>
      <c r="I343" s="1"/>
      <c r="J343" s="1"/>
      <c r="K343" s="1"/>
    </row>
    <row r="344" ht="15.75" customHeight="1">
      <c r="A344" s="1"/>
      <c r="D344" s="2"/>
      <c r="H344" s="1"/>
      <c r="I344" s="1"/>
      <c r="J344" s="1"/>
      <c r="K344" s="1"/>
    </row>
    <row r="345" ht="15.75" customHeight="1">
      <c r="A345" s="1"/>
      <c r="D345" s="2"/>
      <c r="H345" s="1"/>
      <c r="I345" s="1"/>
      <c r="J345" s="1"/>
      <c r="K345" s="1"/>
    </row>
    <row r="346" ht="15.75" customHeight="1">
      <c r="A346" s="1"/>
      <c r="D346" s="2"/>
      <c r="H346" s="1"/>
      <c r="I346" s="1"/>
      <c r="J346" s="1"/>
      <c r="K346" s="1"/>
    </row>
    <row r="347" ht="15.75" customHeight="1">
      <c r="A347" s="1"/>
      <c r="D347" s="2"/>
      <c r="H347" s="1"/>
      <c r="I347" s="1"/>
      <c r="J347" s="1"/>
      <c r="K347" s="1"/>
    </row>
    <row r="348" ht="15.75" customHeight="1">
      <c r="A348" s="1"/>
      <c r="D348" s="2"/>
      <c r="H348" s="1"/>
      <c r="I348" s="1"/>
      <c r="J348" s="1"/>
      <c r="K348" s="1"/>
    </row>
    <row r="349" ht="15.75" customHeight="1">
      <c r="A349" s="1"/>
      <c r="D349" s="2"/>
      <c r="H349" s="1"/>
      <c r="I349" s="1"/>
      <c r="J349" s="1"/>
      <c r="K349" s="1"/>
    </row>
    <row r="350" ht="15.75" customHeight="1">
      <c r="A350" s="1"/>
      <c r="D350" s="2"/>
      <c r="H350" s="1"/>
      <c r="I350" s="1"/>
      <c r="J350" s="1"/>
      <c r="K350" s="1"/>
    </row>
    <row r="351" ht="15.75" customHeight="1">
      <c r="A351" s="1"/>
      <c r="D351" s="2"/>
      <c r="H351" s="1"/>
      <c r="I351" s="1"/>
      <c r="J351" s="1"/>
      <c r="K351" s="1"/>
    </row>
    <row r="352" ht="15.75" customHeight="1">
      <c r="A352" s="1"/>
      <c r="D352" s="2"/>
      <c r="H352" s="1"/>
      <c r="I352" s="1"/>
      <c r="J352" s="1"/>
      <c r="K352" s="1"/>
    </row>
    <row r="353" ht="15.75" customHeight="1">
      <c r="A353" s="1"/>
      <c r="D353" s="2"/>
      <c r="H353" s="1"/>
      <c r="I353" s="1"/>
      <c r="J353" s="1"/>
      <c r="K353" s="1"/>
    </row>
    <row r="354" ht="15.75" customHeight="1">
      <c r="A354" s="1"/>
      <c r="D354" s="2"/>
      <c r="H354" s="1"/>
      <c r="I354" s="1"/>
      <c r="J354" s="1"/>
      <c r="K354" s="1"/>
    </row>
    <row r="355" ht="15.75" customHeight="1">
      <c r="A355" s="1"/>
      <c r="D355" s="2"/>
      <c r="H355" s="1"/>
      <c r="I355" s="1"/>
      <c r="J355" s="1"/>
      <c r="K355" s="1"/>
    </row>
    <row r="356" ht="15.75" customHeight="1">
      <c r="A356" s="1"/>
      <c r="D356" s="2"/>
      <c r="H356" s="1"/>
      <c r="I356" s="1"/>
      <c r="J356" s="1"/>
      <c r="K356" s="1"/>
    </row>
    <row r="357" ht="15.75" customHeight="1">
      <c r="A357" s="1"/>
      <c r="D357" s="2"/>
      <c r="H357" s="1"/>
      <c r="I357" s="1"/>
      <c r="J357" s="1"/>
      <c r="K357" s="1"/>
    </row>
    <row r="358" ht="15.75" customHeight="1">
      <c r="A358" s="1"/>
      <c r="D358" s="2"/>
      <c r="H358" s="1"/>
      <c r="I358" s="1"/>
      <c r="J358" s="1"/>
      <c r="K358" s="1"/>
    </row>
    <row r="359" ht="15.75" customHeight="1">
      <c r="A359" s="1"/>
      <c r="D359" s="2"/>
      <c r="H359" s="1"/>
      <c r="I359" s="1"/>
      <c r="J359" s="1"/>
      <c r="K359" s="1"/>
    </row>
    <row r="360" ht="15.75" customHeight="1">
      <c r="A360" s="1"/>
      <c r="D360" s="2"/>
      <c r="H360" s="1"/>
      <c r="I360" s="1"/>
      <c r="J360" s="1"/>
      <c r="K360" s="1"/>
    </row>
    <row r="361" ht="15.75" customHeight="1">
      <c r="A361" s="1"/>
      <c r="D361" s="2"/>
      <c r="H361" s="1"/>
      <c r="I361" s="1"/>
      <c r="J361" s="1"/>
      <c r="K361" s="1"/>
    </row>
    <row r="362" ht="15.75" customHeight="1">
      <c r="A362" s="1"/>
      <c r="D362" s="2"/>
      <c r="H362" s="1"/>
      <c r="I362" s="1"/>
      <c r="J362" s="1"/>
      <c r="K362" s="1"/>
    </row>
    <row r="363" ht="15.75" customHeight="1">
      <c r="A363" s="1"/>
      <c r="D363" s="2"/>
      <c r="H363" s="1"/>
      <c r="I363" s="1"/>
      <c r="J363" s="1"/>
      <c r="K363" s="1"/>
    </row>
    <row r="364" ht="15.75" customHeight="1">
      <c r="A364" s="1"/>
      <c r="D364" s="2"/>
      <c r="H364" s="1"/>
      <c r="I364" s="1"/>
      <c r="J364" s="1"/>
      <c r="K364" s="1"/>
    </row>
    <row r="365" ht="15.75" customHeight="1">
      <c r="A365" s="1"/>
      <c r="D365" s="2"/>
      <c r="H365" s="1"/>
      <c r="I365" s="1"/>
      <c r="J365" s="1"/>
      <c r="K365" s="1"/>
    </row>
    <row r="366" ht="15.75" customHeight="1">
      <c r="A366" s="1"/>
      <c r="D366" s="2"/>
      <c r="H366" s="1"/>
      <c r="I366" s="1"/>
      <c r="J366" s="1"/>
      <c r="K366" s="1"/>
    </row>
    <row r="367" ht="15.75" customHeight="1">
      <c r="A367" s="1"/>
      <c r="D367" s="2"/>
      <c r="H367" s="1"/>
      <c r="I367" s="1"/>
      <c r="J367" s="1"/>
      <c r="K367" s="1"/>
    </row>
    <row r="368" ht="15.75" customHeight="1">
      <c r="A368" s="1"/>
      <c r="D368" s="2"/>
      <c r="H368" s="1"/>
      <c r="I368" s="1"/>
      <c r="J368" s="1"/>
      <c r="K368" s="1"/>
    </row>
    <row r="369" ht="15.75" customHeight="1">
      <c r="A369" s="1"/>
      <c r="D369" s="2"/>
      <c r="H369" s="1"/>
      <c r="I369" s="1"/>
      <c r="J369" s="1"/>
      <c r="K369" s="1"/>
    </row>
    <row r="370" ht="15.75" customHeight="1">
      <c r="A370" s="1"/>
      <c r="D370" s="2"/>
      <c r="H370" s="1"/>
      <c r="I370" s="1"/>
      <c r="J370" s="1"/>
      <c r="K370" s="1"/>
    </row>
    <row r="371" ht="15.75" customHeight="1">
      <c r="A371" s="1"/>
      <c r="D371" s="2"/>
      <c r="H371" s="1"/>
      <c r="I371" s="1"/>
      <c r="J371" s="1"/>
      <c r="K371" s="1"/>
    </row>
    <row r="372" ht="15.75" customHeight="1">
      <c r="A372" s="1"/>
      <c r="D372" s="2"/>
      <c r="H372" s="1"/>
      <c r="I372" s="1"/>
      <c r="J372" s="1"/>
      <c r="K372" s="1"/>
    </row>
    <row r="373" ht="15.75" customHeight="1">
      <c r="A373" s="1"/>
      <c r="D373" s="2"/>
      <c r="H373" s="1"/>
      <c r="I373" s="1"/>
      <c r="J373" s="1"/>
      <c r="K373" s="1"/>
    </row>
    <row r="374" ht="15.75" customHeight="1">
      <c r="A374" s="1"/>
      <c r="D374" s="2"/>
      <c r="H374" s="1"/>
      <c r="I374" s="1"/>
      <c r="J374" s="1"/>
      <c r="K374" s="1"/>
    </row>
    <row r="375" ht="15.75" customHeight="1">
      <c r="A375" s="1"/>
      <c r="D375" s="2"/>
      <c r="H375" s="1"/>
      <c r="I375" s="1"/>
      <c r="J375" s="1"/>
      <c r="K375" s="1"/>
    </row>
    <row r="376" ht="15.75" customHeight="1">
      <c r="A376" s="1"/>
      <c r="D376" s="2"/>
      <c r="H376" s="1"/>
      <c r="I376" s="1"/>
      <c r="J376" s="1"/>
      <c r="K376" s="1"/>
    </row>
    <row r="377" ht="15.75" customHeight="1">
      <c r="A377" s="1"/>
      <c r="D377" s="2"/>
      <c r="H377" s="1"/>
      <c r="I377" s="1"/>
      <c r="J377" s="1"/>
      <c r="K377" s="1"/>
    </row>
    <row r="378" ht="15.75" customHeight="1">
      <c r="A378" s="1"/>
      <c r="D378" s="2"/>
      <c r="H378" s="1"/>
      <c r="I378" s="1"/>
      <c r="J378" s="1"/>
      <c r="K378" s="1"/>
    </row>
    <row r="379" ht="15.75" customHeight="1">
      <c r="A379" s="1"/>
      <c r="D379" s="2"/>
      <c r="H379" s="1"/>
      <c r="I379" s="1"/>
      <c r="J379" s="1"/>
      <c r="K379" s="1"/>
    </row>
    <row r="380" ht="15.75" customHeight="1">
      <c r="A380" s="1"/>
      <c r="D380" s="2"/>
      <c r="H380" s="1"/>
      <c r="I380" s="1"/>
      <c r="J380" s="1"/>
      <c r="K380" s="1"/>
    </row>
    <row r="381" ht="15.75" customHeight="1">
      <c r="A381" s="1"/>
      <c r="D381" s="2"/>
      <c r="H381" s="1"/>
      <c r="I381" s="1"/>
      <c r="J381" s="1"/>
      <c r="K381" s="1"/>
    </row>
    <row r="382" ht="15.75" customHeight="1">
      <c r="A382" s="1"/>
      <c r="D382" s="2"/>
      <c r="H382" s="1"/>
      <c r="I382" s="1"/>
      <c r="J382" s="1"/>
      <c r="K382" s="1"/>
    </row>
    <row r="383" ht="15.75" customHeight="1">
      <c r="A383" s="1"/>
      <c r="D383" s="2"/>
      <c r="H383" s="1"/>
      <c r="I383" s="1"/>
      <c r="J383" s="1"/>
      <c r="K383" s="1"/>
    </row>
    <row r="384" ht="15.75" customHeight="1">
      <c r="A384" s="1"/>
      <c r="D384" s="2"/>
      <c r="H384" s="1"/>
      <c r="I384" s="1"/>
      <c r="J384" s="1"/>
      <c r="K384" s="1"/>
    </row>
    <row r="385" ht="15.75" customHeight="1">
      <c r="A385" s="1"/>
      <c r="D385" s="2"/>
      <c r="H385" s="1"/>
      <c r="I385" s="1"/>
      <c r="J385" s="1"/>
      <c r="K385" s="1"/>
    </row>
    <row r="386" ht="15.75" customHeight="1">
      <c r="A386" s="1"/>
      <c r="D386" s="2"/>
      <c r="H386" s="1"/>
      <c r="I386" s="1"/>
      <c r="J386" s="1"/>
      <c r="K386" s="1"/>
    </row>
    <row r="387" ht="15.75" customHeight="1">
      <c r="A387" s="1"/>
      <c r="D387" s="2"/>
      <c r="H387" s="1"/>
      <c r="I387" s="1"/>
      <c r="J387" s="1"/>
      <c r="K387" s="1"/>
    </row>
    <row r="388" ht="15.75" customHeight="1">
      <c r="A388" s="1"/>
      <c r="D388" s="2"/>
      <c r="H388" s="1"/>
      <c r="I388" s="1"/>
      <c r="J388" s="1"/>
      <c r="K388" s="1"/>
    </row>
    <row r="389" ht="15.75" customHeight="1">
      <c r="A389" s="1"/>
      <c r="D389" s="2"/>
      <c r="H389" s="1"/>
      <c r="I389" s="1"/>
      <c r="J389" s="1"/>
      <c r="K389" s="1"/>
    </row>
    <row r="390" ht="15.75" customHeight="1">
      <c r="A390" s="1"/>
      <c r="D390" s="2"/>
      <c r="H390" s="1"/>
      <c r="I390" s="1"/>
      <c r="J390" s="1"/>
      <c r="K390" s="1"/>
    </row>
    <row r="391" ht="15.75" customHeight="1">
      <c r="A391" s="1"/>
      <c r="D391" s="2"/>
      <c r="H391" s="1"/>
      <c r="I391" s="1"/>
      <c r="J391" s="1"/>
      <c r="K391" s="1"/>
    </row>
    <row r="392" ht="15.75" customHeight="1">
      <c r="A392" s="1"/>
      <c r="D392" s="2"/>
      <c r="H392" s="1"/>
      <c r="I392" s="1"/>
      <c r="J392" s="1"/>
      <c r="K392" s="1"/>
    </row>
    <row r="393" ht="15.75" customHeight="1">
      <c r="A393" s="1"/>
      <c r="D393" s="2"/>
      <c r="H393" s="1"/>
      <c r="I393" s="1"/>
      <c r="J393" s="1"/>
      <c r="K393" s="1"/>
    </row>
    <row r="394" ht="15.75" customHeight="1">
      <c r="A394" s="1"/>
      <c r="D394" s="2"/>
      <c r="H394" s="1"/>
      <c r="I394" s="1"/>
      <c r="J394" s="1"/>
      <c r="K394" s="1"/>
    </row>
    <row r="395" ht="15.75" customHeight="1">
      <c r="A395" s="1"/>
      <c r="D395" s="2"/>
      <c r="H395" s="1"/>
      <c r="I395" s="1"/>
      <c r="J395" s="1"/>
      <c r="K395" s="1"/>
    </row>
    <row r="396" ht="15.75" customHeight="1">
      <c r="A396" s="1"/>
      <c r="D396" s="2"/>
      <c r="H396" s="1"/>
      <c r="I396" s="1"/>
      <c r="J396" s="1"/>
      <c r="K396" s="1"/>
    </row>
    <row r="397" ht="15.75" customHeight="1">
      <c r="A397" s="1"/>
      <c r="D397" s="2"/>
      <c r="H397" s="1"/>
      <c r="I397" s="1"/>
      <c r="J397" s="1"/>
      <c r="K397" s="1"/>
    </row>
    <row r="398" ht="15.75" customHeight="1">
      <c r="A398" s="1"/>
      <c r="D398" s="2"/>
      <c r="H398" s="1"/>
      <c r="I398" s="1"/>
      <c r="J398" s="1"/>
      <c r="K398" s="1"/>
    </row>
    <row r="399" ht="15.75" customHeight="1">
      <c r="A399" s="1"/>
      <c r="D399" s="2"/>
      <c r="H399" s="1"/>
      <c r="I399" s="1"/>
      <c r="J399" s="1"/>
      <c r="K399" s="1"/>
    </row>
    <row r="400" ht="15.75" customHeight="1">
      <c r="A400" s="1"/>
      <c r="D400" s="2"/>
      <c r="H400" s="1"/>
      <c r="I400" s="1"/>
      <c r="J400" s="1"/>
      <c r="K400" s="1"/>
    </row>
    <row r="401" ht="15.75" customHeight="1">
      <c r="A401" s="1"/>
      <c r="D401" s="2"/>
      <c r="H401" s="1"/>
      <c r="I401" s="1"/>
      <c r="J401" s="1"/>
      <c r="K401" s="1"/>
    </row>
    <row r="402" ht="15.75" customHeight="1">
      <c r="A402" s="1"/>
      <c r="D402" s="2"/>
      <c r="H402" s="1"/>
      <c r="I402" s="1"/>
      <c r="J402" s="1"/>
      <c r="K402" s="1"/>
    </row>
    <row r="403" ht="15.75" customHeight="1">
      <c r="A403" s="1"/>
      <c r="D403" s="2"/>
      <c r="H403" s="1"/>
      <c r="I403" s="1"/>
      <c r="J403" s="1"/>
      <c r="K403" s="1"/>
    </row>
    <row r="404" ht="15.75" customHeight="1">
      <c r="A404" s="1"/>
      <c r="D404" s="2"/>
      <c r="H404" s="1"/>
      <c r="I404" s="1"/>
      <c r="J404" s="1"/>
      <c r="K404" s="1"/>
    </row>
    <row r="405" ht="15.75" customHeight="1">
      <c r="A405" s="1"/>
      <c r="D405" s="2"/>
      <c r="H405" s="1"/>
      <c r="I405" s="1"/>
      <c r="J405" s="1"/>
      <c r="K405" s="1"/>
    </row>
    <row r="406" ht="15.75" customHeight="1">
      <c r="A406" s="1"/>
      <c r="D406" s="2"/>
      <c r="H406" s="1"/>
      <c r="I406" s="1"/>
      <c r="J406" s="1"/>
      <c r="K406" s="1"/>
    </row>
    <row r="407" ht="15.75" customHeight="1">
      <c r="A407" s="1"/>
      <c r="D407" s="2"/>
      <c r="H407" s="1"/>
      <c r="I407" s="1"/>
      <c r="J407" s="1"/>
      <c r="K407" s="1"/>
    </row>
    <row r="408" ht="15.75" customHeight="1">
      <c r="A408" s="1"/>
      <c r="D408" s="2"/>
      <c r="H408" s="1"/>
      <c r="I408" s="1"/>
      <c r="J408" s="1"/>
      <c r="K408" s="1"/>
    </row>
    <row r="409" ht="15.75" customHeight="1">
      <c r="A409" s="1"/>
      <c r="D409" s="2"/>
      <c r="H409" s="1"/>
      <c r="I409" s="1"/>
      <c r="J409" s="1"/>
      <c r="K409" s="1"/>
    </row>
    <row r="410" ht="15.75" customHeight="1">
      <c r="A410" s="1"/>
      <c r="D410" s="2"/>
      <c r="H410" s="1"/>
      <c r="I410" s="1"/>
      <c r="J410" s="1"/>
      <c r="K410" s="1"/>
    </row>
    <row r="411" ht="15.75" customHeight="1">
      <c r="A411" s="1"/>
      <c r="D411" s="2"/>
      <c r="H411" s="1"/>
      <c r="I411" s="1"/>
      <c r="J411" s="1"/>
      <c r="K411" s="1"/>
    </row>
    <row r="412" ht="15.75" customHeight="1">
      <c r="A412" s="1"/>
      <c r="D412" s="2"/>
      <c r="H412" s="1"/>
      <c r="I412" s="1"/>
      <c r="J412" s="1"/>
      <c r="K412" s="1"/>
    </row>
    <row r="413" ht="15.75" customHeight="1">
      <c r="A413" s="1"/>
      <c r="D413" s="2"/>
      <c r="H413" s="1"/>
      <c r="I413" s="1"/>
      <c r="J413" s="1"/>
      <c r="K413" s="1"/>
    </row>
    <row r="414" ht="15.75" customHeight="1">
      <c r="A414" s="1"/>
      <c r="D414" s="2"/>
      <c r="H414" s="1"/>
      <c r="I414" s="1"/>
      <c r="J414" s="1"/>
      <c r="K414" s="1"/>
    </row>
    <row r="415" ht="15.75" customHeight="1">
      <c r="A415" s="1"/>
      <c r="D415" s="2"/>
      <c r="H415" s="1"/>
      <c r="I415" s="1"/>
      <c r="J415" s="1"/>
      <c r="K415" s="1"/>
    </row>
    <row r="416" ht="15.75" customHeight="1">
      <c r="A416" s="1"/>
      <c r="D416" s="2"/>
      <c r="H416" s="1"/>
      <c r="I416" s="1"/>
      <c r="J416" s="1"/>
      <c r="K416" s="1"/>
    </row>
    <row r="417" ht="15.75" customHeight="1">
      <c r="A417" s="1"/>
      <c r="D417" s="2"/>
      <c r="H417" s="1"/>
      <c r="I417" s="1"/>
      <c r="J417" s="1"/>
      <c r="K417" s="1"/>
    </row>
    <row r="418" ht="15.75" customHeight="1">
      <c r="A418" s="1"/>
      <c r="D418" s="2"/>
      <c r="H418" s="1"/>
      <c r="I418" s="1"/>
      <c r="J418" s="1"/>
      <c r="K418" s="1"/>
    </row>
    <row r="419" ht="15.75" customHeight="1">
      <c r="A419" s="1"/>
      <c r="D419" s="2"/>
      <c r="H419" s="1"/>
      <c r="I419" s="1"/>
      <c r="J419" s="1"/>
      <c r="K419" s="1"/>
    </row>
    <row r="420" ht="15.75" customHeight="1">
      <c r="A420" s="1"/>
      <c r="D420" s="2"/>
      <c r="H420" s="1"/>
      <c r="I420" s="1"/>
      <c r="J420" s="1"/>
      <c r="K420" s="1"/>
    </row>
    <row r="421" ht="15.75" customHeight="1">
      <c r="A421" s="1"/>
      <c r="D421" s="2"/>
      <c r="H421" s="1"/>
      <c r="I421" s="1"/>
      <c r="J421" s="1"/>
      <c r="K421" s="1"/>
    </row>
    <row r="422" ht="15.75" customHeight="1">
      <c r="A422" s="1"/>
      <c r="D422" s="2"/>
      <c r="H422" s="1"/>
      <c r="I422" s="1"/>
      <c r="J422" s="1"/>
      <c r="K422" s="1"/>
    </row>
    <row r="423" ht="15.75" customHeight="1">
      <c r="A423" s="1"/>
      <c r="D423" s="2"/>
      <c r="H423" s="1"/>
      <c r="I423" s="1"/>
      <c r="J423" s="1"/>
      <c r="K423" s="1"/>
    </row>
    <row r="424" ht="15.75" customHeight="1">
      <c r="A424" s="1"/>
      <c r="D424" s="2"/>
      <c r="H424" s="1"/>
      <c r="I424" s="1"/>
      <c r="J424" s="1"/>
      <c r="K424" s="1"/>
    </row>
    <row r="425" ht="15.75" customHeight="1">
      <c r="A425" s="1"/>
      <c r="D425" s="2"/>
      <c r="H425" s="1"/>
      <c r="I425" s="1"/>
      <c r="J425" s="1"/>
      <c r="K425" s="1"/>
    </row>
    <row r="426" ht="15.75" customHeight="1">
      <c r="A426" s="1"/>
      <c r="D426" s="2"/>
      <c r="H426" s="1"/>
      <c r="I426" s="1"/>
      <c r="J426" s="1"/>
      <c r="K426" s="1"/>
    </row>
    <row r="427" ht="15.75" customHeight="1">
      <c r="A427" s="1"/>
      <c r="D427" s="2"/>
      <c r="H427" s="1"/>
      <c r="I427" s="1"/>
      <c r="J427" s="1"/>
      <c r="K427" s="1"/>
    </row>
    <row r="428" ht="15.75" customHeight="1">
      <c r="A428" s="1"/>
      <c r="D428" s="2"/>
      <c r="H428" s="1"/>
      <c r="I428" s="1"/>
      <c r="J428" s="1"/>
      <c r="K428" s="1"/>
    </row>
    <row r="429" ht="15.75" customHeight="1">
      <c r="A429" s="1"/>
      <c r="D429" s="2"/>
      <c r="H429" s="1"/>
      <c r="I429" s="1"/>
      <c r="J429" s="1"/>
      <c r="K429" s="1"/>
    </row>
    <row r="430" ht="15.75" customHeight="1">
      <c r="A430" s="1"/>
      <c r="D430" s="2"/>
      <c r="H430" s="1"/>
      <c r="I430" s="1"/>
      <c r="J430" s="1"/>
      <c r="K430" s="1"/>
    </row>
    <row r="431" ht="15.75" customHeight="1">
      <c r="A431" s="1"/>
      <c r="D431" s="2"/>
      <c r="H431" s="1"/>
      <c r="I431" s="1"/>
      <c r="J431" s="1"/>
      <c r="K431" s="1"/>
    </row>
    <row r="432" ht="15.75" customHeight="1">
      <c r="A432" s="1"/>
      <c r="D432" s="2"/>
      <c r="H432" s="1"/>
      <c r="I432" s="1"/>
      <c r="J432" s="1"/>
      <c r="K432" s="1"/>
    </row>
    <row r="433" ht="15.75" customHeight="1">
      <c r="A433" s="1"/>
      <c r="D433" s="2"/>
      <c r="H433" s="1"/>
      <c r="I433" s="1"/>
      <c r="J433" s="1"/>
      <c r="K433" s="1"/>
    </row>
    <row r="434" ht="15.75" customHeight="1">
      <c r="A434" s="1"/>
      <c r="D434" s="2"/>
      <c r="H434" s="1"/>
      <c r="I434" s="1"/>
      <c r="J434" s="1"/>
      <c r="K434" s="1"/>
    </row>
    <row r="435" ht="15.75" customHeight="1">
      <c r="A435" s="1"/>
      <c r="D435" s="2"/>
      <c r="H435" s="1"/>
      <c r="I435" s="1"/>
      <c r="J435" s="1"/>
      <c r="K435" s="1"/>
    </row>
    <row r="436" ht="15.75" customHeight="1">
      <c r="A436" s="1"/>
      <c r="D436" s="2"/>
      <c r="H436" s="1"/>
      <c r="I436" s="1"/>
      <c r="J436" s="1"/>
      <c r="K436" s="1"/>
    </row>
    <row r="437" ht="15.75" customHeight="1">
      <c r="A437" s="1"/>
      <c r="D437" s="2"/>
      <c r="H437" s="1"/>
      <c r="I437" s="1"/>
      <c r="J437" s="1"/>
      <c r="K437" s="1"/>
    </row>
    <row r="438" ht="15.75" customHeight="1">
      <c r="A438" s="1"/>
      <c r="D438" s="2"/>
      <c r="H438" s="1"/>
      <c r="I438" s="1"/>
      <c r="J438" s="1"/>
      <c r="K438" s="1"/>
    </row>
    <row r="439" ht="15.75" customHeight="1">
      <c r="A439" s="1"/>
      <c r="D439" s="2"/>
      <c r="H439" s="1"/>
      <c r="I439" s="1"/>
      <c r="J439" s="1"/>
      <c r="K439" s="1"/>
    </row>
    <row r="440" ht="15.75" customHeight="1">
      <c r="A440" s="1"/>
      <c r="D440" s="2"/>
      <c r="H440" s="1"/>
      <c r="I440" s="1"/>
      <c r="J440" s="1"/>
      <c r="K440" s="1"/>
    </row>
    <row r="441" ht="15.75" customHeight="1">
      <c r="A441" s="1"/>
      <c r="D441" s="2"/>
      <c r="H441" s="1"/>
      <c r="I441" s="1"/>
      <c r="J441" s="1"/>
      <c r="K441" s="1"/>
    </row>
    <row r="442" ht="15.75" customHeight="1">
      <c r="A442" s="1"/>
      <c r="D442" s="2"/>
      <c r="H442" s="1"/>
      <c r="I442" s="1"/>
      <c r="J442" s="1"/>
      <c r="K442" s="1"/>
    </row>
    <row r="443" ht="15.75" customHeight="1">
      <c r="A443" s="1"/>
      <c r="D443" s="2"/>
      <c r="H443" s="1"/>
      <c r="I443" s="1"/>
      <c r="J443" s="1"/>
      <c r="K443" s="1"/>
    </row>
    <row r="444" ht="15.75" customHeight="1">
      <c r="A444" s="1"/>
      <c r="D444" s="2"/>
      <c r="H444" s="1"/>
      <c r="I444" s="1"/>
      <c r="J444" s="1"/>
      <c r="K444" s="1"/>
    </row>
    <row r="445" ht="15.75" customHeight="1">
      <c r="A445" s="1"/>
      <c r="D445" s="2"/>
      <c r="H445" s="1"/>
      <c r="I445" s="1"/>
      <c r="J445" s="1"/>
      <c r="K445" s="1"/>
    </row>
    <row r="446" ht="15.75" customHeight="1">
      <c r="A446" s="1"/>
      <c r="D446" s="2"/>
      <c r="H446" s="1"/>
      <c r="I446" s="1"/>
      <c r="J446" s="1"/>
      <c r="K446" s="1"/>
    </row>
    <row r="447" ht="15.75" customHeight="1">
      <c r="A447" s="1"/>
      <c r="D447" s="2"/>
      <c r="H447" s="1"/>
      <c r="I447" s="1"/>
      <c r="J447" s="1"/>
      <c r="K447" s="1"/>
    </row>
    <row r="448" ht="15.75" customHeight="1">
      <c r="A448" s="1"/>
      <c r="D448" s="2"/>
      <c r="H448" s="1"/>
      <c r="I448" s="1"/>
      <c r="J448" s="1"/>
      <c r="K448" s="1"/>
    </row>
    <row r="449" ht="15.75" customHeight="1">
      <c r="A449" s="1"/>
      <c r="D449" s="2"/>
      <c r="H449" s="1"/>
      <c r="I449" s="1"/>
      <c r="J449" s="1"/>
      <c r="K449" s="1"/>
    </row>
    <row r="450" ht="15.75" customHeight="1">
      <c r="A450" s="1"/>
      <c r="D450" s="2"/>
      <c r="H450" s="1"/>
      <c r="I450" s="1"/>
      <c r="J450" s="1"/>
      <c r="K450" s="1"/>
    </row>
    <row r="451" ht="15.75" customHeight="1">
      <c r="A451" s="1"/>
      <c r="D451" s="2"/>
      <c r="H451" s="1"/>
      <c r="I451" s="1"/>
      <c r="J451" s="1"/>
      <c r="K451" s="1"/>
    </row>
    <row r="452" ht="15.75" customHeight="1">
      <c r="A452" s="1"/>
      <c r="D452" s="2"/>
      <c r="H452" s="1"/>
      <c r="I452" s="1"/>
      <c r="J452" s="1"/>
      <c r="K452" s="1"/>
    </row>
    <row r="453" ht="15.75" customHeight="1">
      <c r="A453" s="1"/>
      <c r="D453" s="2"/>
      <c r="H453" s="1"/>
      <c r="I453" s="1"/>
      <c r="J453" s="1"/>
      <c r="K453" s="1"/>
    </row>
    <row r="454" ht="15.75" customHeight="1">
      <c r="A454" s="1"/>
      <c r="D454" s="2"/>
      <c r="H454" s="1"/>
      <c r="I454" s="1"/>
      <c r="J454" s="1"/>
      <c r="K454" s="1"/>
    </row>
    <row r="455" ht="15.75" customHeight="1">
      <c r="A455" s="1"/>
      <c r="D455" s="2"/>
      <c r="H455" s="1"/>
      <c r="I455" s="1"/>
      <c r="J455" s="1"/>
      <c r="K455" s="1"/>
    </row>
    <row r="456" ht="15.75" customHeight="1">
      <c r="A456" s="1"/>
      <c r="D456" s="2"/>
      <c r="H456" s="1"/>
      <c r="I456" s="1"/>
      <c r="J456" s="1"/>
      <c r="K456" s="1"/>
    </row>
    <row r="457" ht="15.75" customHeight="1">
      <c r="A457" s="1"/>
      <c r="D457" s="2"/>
      <c r="H457" s="1"/>
      <c r="I457" s="1"/>
      <c r="J457" s="1"/>
      <c r="K457" s="1"/>
    </row>
    <row r="458" ht="15.75" customHeight="1">
      <c r="A458" s="1"/>
      <c r="D458" s="2"/>
      <c r="H458" s="1"/>
      <c r="I458" s="1"/>
      <c r="J458" s="1"/>
      <c r="K458" s="1"/>
    </row>
    <row r="459" ht="15.75" customHeight="1">
      <c r="A459" s="1"/>
      <c r="D459" s="2"/>
      <c r="H459" s="1"/>
      <c r="I459" s="1"/>
      <c r="J459" s="1"/>
      <c r="K459" s="1"/>
    </row>
    <row r="460" ht="15.75" customHeight="1">
      <c r="A460" s="1"/>
      <c r="D460" s="2"/>
      <c r="H460" s="1"/>
      <c r="I460" s="1"/>
      <c r="J460" s="1"/>
      <c r="K460" s="1"/>
    </row>
    <row r="461" ht="15.75" customHeight="1">
      <c r="A461" s="1"/>
      <c r="D461" s="2"/>
      <c r="H461" s="1"/>
      <c r="I461" s="1"/>
      <c r="J461" s="1"/>
      <c r="K461" s="1"/>
    </row>
    <row r="462" ht="15.75" customHeight="1">
      <c r="A462" s="1"/>
      <c r="D462" s="2"/>
      <c r="H462" s="1"/>
      <c r="I462" s="1"/>
      <c r="J462" s="1"/>
      <c r="K462" s="1"/>
    </row>
    <row r="463" ht="15.75" customHeight="1">
      <c r="A463" s="1"/>
      <c r="D463" s="2"/>
      <c r="H463" s="1"/>
      <c r="I463" s="1"/>
      <c r="J463" s="1"/>
      <c r="K463" s="1"/>
    </row>
    <row r="464" ht="15.75" customHeight="1">
      <c r="A464" s="1"/>
      <c r="D464" s="2"/>
      <c r="H464" s="1"/>
      <c r="I464" s="1"/>
      <c r="J464" s="1"/>
      <c r="K464" s="1"/>
    </row>
    <row r="465" ht="15.75" customHeight="1">
      <c r="A465" s="1"/>
      <c r="D465" s="2"/>
      <c r="H465" s="1"/>
      <c r="I465" s="1"/>
      <c r="J465" s="1"/>
      <c r="K465" s="1"/>
    </row>
    <row r="466" ht="15.75" customHeight="1">
      <c r="A466" s="1"/>
      <c r="D466" s="2"/>
      <c r="H466" s="1"/>
      <c r="I466" s="1"/>
      <c r="J466" s="1"/>
      <c r="K466" s="1"/>
    </row>
    <row r="467" ht="15.75" customHeight="1">
      <c r="A467" s="1"/>
      <c r="D467" s="2"/>
      <c r="H467" s="1"/>
      <c r="I467" s="1"/>
      <c r="J467" s="1"/>
      <c r="K467" s="1"/>
    </row>
    <row r="468" ht="15.75" customHeight="1">
      <c r="A468" s="1"/>
      <c r="D468" s="2"/>
      <c r="H468" s="1"/>
      <c r="I468" s="1"/>
      <c r="J468" s="1"/>
      <c r="K468" s="1"/>
    </row>
    <row r="469" ht="15.75" customHeight="1">
      <c r="A469" s="1"/>
      <c r="D469" s="2"/>
      <c r="H469" s="1"/>
      <c r="I469" s="1"/>
      <c r="J469" s="1"/>
      <c r="K469" s="1"/>
    </row>
    <row r="470" ht="15.75" customHeight="1">
      <c r="A470" s="1"/>
      <c r="D470" s="2"/>
      <c r="H470" s="1"/>
      <c r="I470" s="1"/>
      <c r="J470" s="1"/>
      <c r="K470" s="1"/>
    </row>
    <row r="471" ht="15.75" customHeight="1">
      <c r="A471" s="1"/>
      <c r="D471" s="2"/>
      <c r="H471" s="1"/>
      <c r="I471" s="1"/>
      <c r="J471" s="1"/>
      <c r="K471" s="1"/>
    </row>
    <row r="472" ht="15.75" customHeight="1">
      <c r="A472" s="1"/>
      <c r="D472" s="2"/>
      <c r="H472" s="1"/>
      <c r="I472" s="1"/>
      <c r="J472" s="1"/>
      <c r="K472" s="1"/>
    </row>
    <row r="473" ht="15.75" customHeight="1">
      <c r="A473" s="1"/>
      <c r="D473" s="2"/>
      <c r="H473" s="1"/>
      <c r="I473" s="1"/>
      <c r="J473" s="1"/>
      <c r="K473" s="1"/>
    </row>
    <row r="474" ht="15.75" customHeight="1">
      <c r="A474" s="1"/>
      <c r="D474" s="2"/>
      <c r="H474" s="1"/>
      <c r="I474" s="1"/>
      <c r="J474" s="1"/>
      <c r="K474" s="1"/>
    </row>
    <row r="475" ht="15.75" customHeight="1">
      <c r="A475" s="1"/>
      <c r="D475" s="2"/>
      <c r="H475" s="1"/>
      <c r="I475" s="1"/>
      <c r="J475" s="1"/>
      <c r="K475" s="1"/>
    </row>
    <row r="476" ht="15.75" customHeight="1">
      <c r="A476" s="1"/>
      <c r="D476" s="2"/>
      <c r="H476" s="1"/>
      <c r="I476" s="1"/>
      <c r="J476" s="1"/>
      <c r="K476" s="1"/>
    </row>
    <row r="477" ht="15.75" customHeight="1">
      <c r="A477" s="1"/>
      <c r="D477" s="2"/>
      <c r="H477" s="1"/>
      <c r="I477" s="1"/>
      <c r="J477" s="1"/>
      <c r="K477" s="1"/>
    </row>
    <row r="478" ht="15.75" customHeight="1">
      <c r="A478" s="1"/>
      <c r="D478" s="2"/>
      <c r="H478" s="1"/>
      <c r="I478" s="1"/>
      <c r="J478" s="1"/>
      <c r="K478" s="1"/>
    </row>
    <row r="479" ht="15.75" customHeight="1">
      <c r="A479" s="1"/>
      <c r="D479" s="2"/>
      <c r="H479" s="1"/>
      <c r="I479" s="1"/>
      <c r="J479" s="1"/>
      <c r="K479" s="1"/>
    </row>
    <row r="480" ht="15.75" customHeight="1">
      <c r="A480" s="1"/>
      <c r="D480" s="2"/>
      <c r="H480" s="1"/>
      <c r="I480" s="1"/>
      <c r="J480" s="1"/>
      <c r="K480" s="1"/>
    </row>
    <row r="481" ht="15.75" customHeight="1">
      <c r="A481" s="1"/>
      <c r="D481" s="2"/>
      <c r="H481" s="1"/>
      <c r="I481" s="1"/>
      <c r="J481" s="1"/>
      <c r="K481" s="1"/>
    </row>
    <row r="482" ht="15.75" customHeight="1">
      <c r="A482" s="1"/>
      <c r="D482" s="2"/>
      <c r="H482" s="1"/>
      <c r="I482" s="1"/>
      <c r="J482" s="1"/>
      <c r="K482" s="1"/>
    </row>
    <row r="483" ht="15.75" customHeight="1">
      <c r="A483" s="1"/>
      <c r="D483" s="2"/>
      <c r="H483" s="1"/>
      <c r="I483" s="1"/>
      <c r="J483" s="1"/>
      <c r="K483" s="1"/>
    </row>
    <row r="484" ht="15.75" customHeight="1">
      <c r="A484" s="1"/>
      <c r="D484" s="2"/>
      <c r="H484" s="1"/>
      <c r="I484" s="1"/>
      <c r="J484" s="1"/>
      <c r="K484" s="1"/>
    </row>
    <row r="485" ht="15.75" customHeight="1">
      <c r="A485" s="1"/>
      <c r="D485" s="2"/>
      <c r="H485" s="1"/>
      <c r="I485" s="1"/>
      <c r="J485" s="1"/>
      <c r="K485" s="1"/>
    </row>
    <row r="486" ht="15.75" customHeight="1">
      <c r="A486" s="1"/>
      <c r="D486" s="2"/>
      <c r="H486" s="1"/>
      <c r="I486" s="1"/>
      <c r="J486" s="1"/>
      <c r="K486" s="1"/>
    </row>
    <row r="487" ht="15.75" customHeight="1">
      <c r="A487" s="1"/>
      <c r="D487" s="2"/>
      <c r="H487" s="1"/>
      <c r="I487" s="1"/>
      <c r="J487" s="1"/>
      <c r="K487" s="1"/>
    </row>
    <row r="488" ht="15.75" customHeight="1">
      <c r="A488" s="1"/>
      <c r="D488" s="2"/>
      <c r="H488" s="1"/>
      <c r="I488" s="1"/>
      <c r="J488" s="1"/>
      <c r="K488" s="1"/>
    </row>
    <row r="489" ht="15.75" customHeight="1">
      <c r="A489" s="1"/>
      <c r="D489" s="2"/>
      <c r="H489" s="1"/>
      <c r="I489" s="1"/>
      <c r="J489" s="1"/>
      <c r="K489" s="1"/>
    </row>
    <row r="490" ht="15.75" customHeight="1">
      <c r="A490" s="1"/>
      <c r="D490" s="2"/>
      <c r="H490" s="1"/>
      <c r="I490" s="1"/>
      <c r="J490" s="1"/>
      <c r="K490" s="1"/>
    </row>
    <row r="491" ht="15.75" customHeight="1">
      <c r="A491" s="1"/>
      <c r="D491" s="2"/>
      <c r="H491" s="1"/>
      <c r="I491" s="1"/>
      <c r="J491" s="1"/>
      <c r="K491" s="1"/>
    </row>
    <row r="492" ht="15.75" customHeight="1">
      <c r="A492" s="1"/>
      <c r="D492" s="2"/>
      <c r="H492" s="1"/>
      <c r="I492" s="1"/>
      <c r="J492" s="1"/>
      <c r="K492" s="1"/>
    </row>
    <row r="493" ht="15.75" customHeight="1">
      <c r="A493" s="1"/>
      <c r="D493" s="2"/>
      <c r="H493" s="1"/>
      <c r="I493" s="1"/>
      <c r="J493" s="1"/>
      <c r="K493" s="1"/>
    </row>
    <row r="494" ht="15.75" customHeight="1">
      <c r="A494" s="1"/>
      <c r="D494" s="2"/>
      <c r="H494" s="1"/>
      <c r="I494" s="1"/>
      <c r="J494" s="1"/>
      <c r="K494" s="1"/>
    </row>
    <row r="495" ht="15.75" customHeight="1">
      <c r="A495" s="1"/>
      <c r="D495" s="2"/>
      <c r="H495" s="1"/>
      <c r="I495" s="1"/>
      <c r="J495" s="1"/>
      <c r="K495" s="1"/>
    </row>
    <row r="496" ht="15.75" customHeight="1">
      <c r="A496" s="1"/>
      <c r="D496" s="2"/>
      <c r="H496" s="1"/>
      <c r="I496" s="1"/>
      <c r="J496" s="1"/>
      <c r="K496" s="1"/>
    </row>
    <row r="497" ht="15.75" customHeight="1">
      <c r="A497" s="1"/>
      <c r="D497" s="2"/>
      <c r="H497" s="1"/>
      <c r="I497" s="1"/>
      <c r="J497" s="1"/>
      <c r="K497" s="1"/>
    </row>
    <row r="498" ht="15.75" customHeight="1">
      <c r="A498" s="1"/>
      <c r="D498" s="2"/>
      <c r="H498" s="1"/>
      <c r="I498" s="1"/>
      <c r="J498" s="1"/>
      <c r="K498" s="1"/>
    </row>
    <row r="499" ht="15.75" customHeight="1">
      <c r="A499" s="1"/>
      <c r="D499" s="2"/>
      <c r="H499" s="1"/>
      <c r="I499" s="1"/>
      <c r="J499" s="1"/>
      <c r="K499" s="1"/>
    </row>
    <row r="500" ht="15.75" customHeight="1">
      <c r="A500" s="1"/>
      <c r="D500" s="2"/>
      <c r="H500" s="1"/>
      <c r="I500" s="1"/>
      <c r="J500" s="1"/>
      <c r="K500" s="1"/>
    </row>
    <row r="501" ht="15.75" customHeight="1">
      <c r="A501" s="1"/>
      <c r="D501" s="2"/>
      <c r="H501" s="1"/>
      <c r="I501" s="1"/>
      <c r="J501" s="1"/>
      <c r="K501" s="1"/>
    </row>
    <row r="502" ht="15.75" customHeight="1">
      <c r="A502" s="1"/>
      <c r="D502" s="2"/>
      <c r="H502" s="1"/>
      <c r="I502" s="1"/>
      <c r="J502" s="1"/>
      <c r="K502" s="1"/>
    </row>
    <row r="503" ht="15.75" customHeight="1">
      <c r="A503" s="1"/>
      <c r="D503" s="2"/>
      <c r="H503" s="1"/>
      <c r="I503" s="1"/>
      <c r="J503" s="1"/>
      <c r="K503" s="1"/>
    </row>
    <row r="504" ht="15.75" customHeight="1">
      <c r="A504" s="1"/>
      <c r="D504" s="2"/>
      <c r="H504" s="1"/>
      <c r="I504" s="1"/>
      <c r="J504" s="1"/>
      <c r="K504" s="1"/>
    </row>
    <row r="505" ht="15.75" customHeight="1">
      <c r="A505" s="1"/>
      <c r="D505" s="2"/>
      <c r="H505" s="1"/>
      <c r="I505" s="1"/>
      <c r="J505" s="1"/>
      <c r="K505" s="1"/>
    </row>
    <row r="506" ht="15.75" customHeight="1">
      <c r="A506" s="1"/>
      <c r="D506" s="2"/>
      <c r="H506" s="1"/>
      <c r="I506" s="1"/>
      <c r="J506" s="1"/>
      <c r="K506" s="1"/>
    </row>
    <row r="507" ht="15.75" customHeight="1">
      <c r="A507" s="1"/>
      <c r="D507" s="2"/>
      <c r="H507" s="1"/>
      <c r="I507" s="1"/>
      <c r="J507" s="1"/>
      <c r="K507" s="1"/>
    </row>
    <row r="508" ht="15.75" customHeight="1">
      <c r="A508" s="1"/>
      <c r="D508" s="2"/>
      <c r="H508" s="1"/>
      <c r="I508" s="1"/>
      <c r="J508" s="1"/>
      <c r="K508" s="1"/>
    </row>
    <row r="509" ht="15.75" customHeight="1">
      <c r="A509" s="1"/>
      <c r="D509" s="2"/>
      <c r="H509" s="1"/>
      <c r="I509" s="1"/>
      <c r="J509" s="1"/>
      <c r="K509" s="1"/>
    </row>
    <row r="510" ht="15.75" customHeight="1">
      <c r="A510" s="1"/>
      <c r="D510" s="2"/>
      <c r="H510" s="1"/>
      <c r="I510" s="1"/>
      <c r="J510" s="1"/>
      <c r="K510" s="1"/>
    </row>
    <row r="511" ht="15.75" customHeight="1">
      <c r="A511" s="1"/>
      <c r="D511" s="2"/>
      <c r="H511" s="1"/>
      <c r="I511" s="1"/>
      <c r="J511" s="1"/>
      <c r="K511" s="1"/>
    </row>
    <row r="512" ht="15.75" customHeight="1">
      <c r="A512" s="1"/>
      <c r="D512" s="2"/>
      <c r="H512" s="1"/>
      <c r="I512" s="1"/>
      <c r="J512" s="1"/>
      <c r="K512" s="1"/>
    </row>
    <row r="513" ht="15.75" customHeight="1">
      <c r="A513" s="1"/>
      <c r="D513" s="2"/>
      <c r="H513" s="1"/>
      <c r="I513" s="1"/>
      <c r="J513" s="1"/>
      <c r="K513" s="1"/>
    </row>
    <row r="514" ht="15.75" customHeight="1">
      <c r="A514" s="1"/>
      <c r="D514" s="2"/>
      <c r="H514" s="1"/>
      <c r="I514" s="1"/>
      <c r="J514" s="1"/>
      <c r="K514" s="1"/>
    </row>
    <row r="515" ht="15.75" customHeight="1">
      <c r="A515" s="1"/>
      <c r="D515" s="2"/>
      <c r="H515" s="1"/>
      <c r="I515" s="1"/>
      <c r="J515" s="1"/>
      <c r="K515" s="1"/>
    </row>
    <row r="516" ht="15.75" customHeight="1">
      <c r="A516" s="1"/>
      <c r="D516" s="2"/>
      <c r="H516" s="1"/>
      <c r="I516" s="1"/>
      <c r="J516" s="1"/>
      <c r="K516" s="1"/>
    </row>
    <row r="517" ht="15.75" customHeight="1">
      <c r="A517" s="1"/>
      <c r="D517" s="2"/>
      <c r="H517" s="1"/>
      <c r="I517" s="1"/>
      <c r="J517" s="1"/>
      <c r="K517" s="1"/>
    </row>
    <row r="518" ht="15.75" customHeight="1">
      <c r="A518" s="1"/>
      <c r="D518" s="2"/>
      <c r="H518" s="1"/>
      <c r="I518" s="1"/>
      <c r="J518" s="1"/>
      <c r="K518" s="1"/>
    </row>
    <row r="519" ht="15.75" customHeight="1">
      <c r="A519" s="1"/>
      <c r="D519" s="2"/>
      <c r="H519" s="1"/>
      <c r="I519" s="1"/>
      <c r="J519" s="1"/>
      <c r="K519" s="1"/>
    </row>
    <row r="520" ht="15.75" customHeight="1">
      <c r="A520" s="1"/>
      <c r="D520" s="2"/>
      <c r="H520" s="1"/>
      <c r="I520" s="1"/>
      <c r="J520" s="1"/>
      <c r="K520" s="1"/>
    </row>
    <row r="521" ht="15.75" customHeight="1">
      <c r="A521" s="1"/>
      <c r="D521" s="2"/>
      <c r="H521" s="1"/>
      <c r="I521" s="1"/>
      <c r="J521" s="1"/>
      <c r="K521" s="1"/>
    </row>
    <row r="522" ht="15.75" customHeight="1">
      <c r="A522" s="1"/>
      <c r="D522" s="2"/>
      <c r="H522" s="1"/>
      <c r="I522" s="1"/>
      <c r="J522" s="1"/>
      <c r="K522" s="1"/>
    </row>
    <row r="523" ht="15.75" customHeight="1">
      <c r="A523" s="1"/>
      <c r="D523" s="2"/>
      <c r="H523" s="1"/>
      <c r="I523" s="1"/>
      <c r="J523" s="1"/>
      <c r="K523" s="1"/>
    </row>
    <row r="524" ht="15.75" customHeight="1">
      <c r="A524" s="1"/>
      <c r="D524" s="2"/>
      <c r="H524" s="1"/>
      <c r="I524" s="1"/>
      <c r="J524" s="1"/>
      <c r="K524" s="1"/>
    </row>
    <row r="525" ht="15.75" customHeight="1">
      <c r="A525" s="1"/>
      <c r="D525" s="2"/>
      <c r="H525" s="1"/>
      <c r="I525" s="1"/>
      <c r="J525" s="1"/>
      <c r="K525" s="1"/>
    </row>
    <row r="526" ht="15.75" customHeight="1">
      <c r="A526" s="1"/>
      <c r="D526" s="2"/>
      <c r="H526" s="1"/>
      <c r="I526" s="1"/>
      <c r="J526" s="1"/>
      <c r="K526" s="1"/>
    </row>
    <row r="527" ht="15.75" customHeight="1">
      <c r="A527" s="1"/>
      <c r="D527" s="2"/>
      <c r="H527" s="1"/>
      <c r="I527" s="1"/>
      <c r="J527" s="1"/>
      <c r="K527" s="1"/>
    </row>
    <row r="528" ht="15.75" customHeight="1">
      <c r="A528" s="1"/>
      <c r="D528" s="2"/>
      <c r="H528" s="1"/>
      <c r="I528" s="1"/>
      <c r="J528" s="1"/>
      <c r="K528" s="1"/>
    </row>
    <row r="529" ht="15.75" customHeight="1">
      <c r="A529" s="1"/>
      <c r="D529" s="2"/>
      <c r="H529" s="1"/>
      <c r="I529" s="1"/>
      <c r="J529" s="1"/>
      <c r="K529" s="1"/>
    </row>
    <row r="530" ht="15.75" customHeight="1">
      <c r="A530" s="1"/>
      <c r="D530" s="2"/>
      <c r="H530" s="1"/>
      <c r="I530" s="1"/>
      <c r="J530" s="1"/>
      <c r="K530" s="1"/>
    </row>
    <row r="531" ht="15.75" customHeight="1">
      <c r="A531" s="1"/>
      <c r="D531" s="2"/>
      <c r="H531" s="1"/>
      <c r="I531" s="1"/>
      <c r="J531" s="1"/>
      <c r="K531" s="1"/>
    </row>
    <row r="532" ht="15.75" customHeight="1">
      <c r="A532" s="1"/>
      <c r="D532" s="2"/>
      <c r="H532" s="1"/>
      <c r="I532" s="1"/>
      <c r="J532" s="1"/>
      <c r="K532" s="1"/>
    </row>
    <row r="533" ht="15.75" customHeight="1">
      <c r="A533" s="1"/>
      <c r="D533" s="2"/>
      <c r="H533" s="1"/>
      <c r="I533" s="1"/>
      <c r="J533" s="1"/>
      <c r="K533" s="1"/>
    </row>
    <row r="534" ht="15.75" customHeight="1">
      <c r="A534" s="1"/>
      <c r="D534" s="2"/>
      <c r="H534" s="1"/>
      <c r="I534" s="1"/>
      <c r="J534" s="1"/>
      <c r="K534" s="1"/>
    </row>
    <row r="535" ht="15.75" customHeight="1">
      <c r="A535" s="1"/>
      <c r="D535" s="2"/>
      <c r="H535" s="1"/>
      <c r="I535" s="1"/>
      <c r="J535" s="1"/>
      <c r="K535" s="1"/>
    </row>
    <row r="536" ht="15.75" customHeight="1">
      <c r="A536" s="1"/>
      <c r="D536" s="2"/>
      <c r="H536" s="1"/>
      <c r="I536" s="1"/>
      <c r="J536" s="1"/>
      <c r="K536" s="1"/>
    </row>
    <row r="537" ht="15.75" customHeight="1">
      <c r="A537" s="1"/>
      <c r="D537" s="2"/>
      <c r="H537" s="1"/>
      <c r="I537" s="1"/>
      <c r="J537" s="1"/>
      <c r="K537" s="1"/>
    </row>
    <row r="538" ht="15.75" customHeight="1">
      <c r="A538" s="1"/>
      <c r="D538" s="2"/>
      <c r="H538" s="1"/>
      <c r="I538" s="1"/>
      <c r="J538" s="1"/>
      <c r="K538" s="1"/>
    </row>
    <row r="539" ht="15.75" customHeight="1">
      <c r="A539" s="1"/>
      <c r="D539" s="2"/>
      <c r="H539" s="1"/>
      <c r="I539" s="1"/>
      <c r="J539" s="1"/>
      <c r="K539" s="1"/>
    </row>
    <row r="540" ht="15.75" customHeight="1">
      <c r="A540" s="1"/>
      <c r="D540" s="2"/>
      <c r="H540" s="1"/>
      <c r="I540" s="1"/>
      <c r="J540" s="1"/>
      <c r="K540" s="1"/>
    </row>
    <row r="541" ht="15.75" customHeight="1">
      <c r="A541" s="1"/>
      <c r="D541" s="2"/>
      <c r="H541" s="1"/>
      <c r="I541" s="1"/>
      <c r="J541" s="1"/>
      <c r="K541" s="1"/>
    </row>
    <row r="542" ht="15.75" customHeight="1">
      <c r="A542" s="1"/>
      <c r="D542" s="2"/>
      <c r="H542" s="1"/>
      <c r="I542" s="1"/>
      <c r="J542" s="1"/>
      <c r="K542" s="1"/>
    </row>
    <row r="543" ht="15.75" customHeight="1">
      <c r="A543" s="1"/>
      <c r="D543" s="2"/>
      <c r="H543" s="1"/>
      <c r="I543" s="1"/>
      <c r="J543" s="1"/>
      <c r="K543" s="1"/>
    </row>
    <row r="544" ht="15.75" customHeight="1">
      <c r="A544" s="1"/>
      <c r="D544" s="2"/>
      <c r="H544" s="1"/>
      <c r="I544" s="1"/>
      <c r="J544" s="1"/>
      <c r="K544" s="1"/>
    </row>
    <row r="545" ht="15.75" customHeight="1">
      <c r="A545" s="1"/>
      <c r="D545" s="2"/>
      <c r="H545" s="1"/>
      <c r="I545" s="1"/>
      <c r="J545" s="1"/>
      <c r="K545" s="1"/>
    </row>
    <row r="546" ht="15.75" customHeight="1">
      <c r="A546" s="1"/>
      <c r="D546" s="2"/>
      <c r="H546" s="1"/>
      <c r="I546" s="1"/>
      <c r="J546" s="1"/>
      <c r="K546" s="1"/>
    </row>
    <row r="547" ht="15.75" customHeight="1">
      <c r="A547" s="1"/>
      <c r="D547" s="2"/>
      <c r="H547" s="1"/>
      <c r="I547" s="1"/>
      <c r="J547" s="1"/>
      <c r="K547" s="1"/>
    </row>
    <row r="548" ht="15.75" customHeight="1">
      <c r="A548" s="1"/>
      <c r="D548" s="2"/>
      <c r="H548" s="1"/>
      <c r="I548" s="1"/>
      <c r="J548" s="1"/>
      <c r="K548" s="1"/>
    </row>
    <row r="549" ht="15.75" customHeight="1">
      <c r="A549" s="1"/>
      <c r="D549" s="2"/>
      <c r="H549" s="1"/>
      <c r="I549" s="1"/>
      <c r="J549" s="1"/>
      <c r="K549" s="1"/>
    </row>
    <row r="550" ht="15.75" customHeight="1">
      <c r="A550" s="1"/>
      <c r="D550" s="2"/>
      <c r="H550" s="1"/>
      <c r="I550" s="1"/>
      <c r="J550" s="1"/>
      <c r="K550" s="1"/>
    </row>
    <row r="551" ht="15.75" customHeight="1">
      <c r="A551" s="1"/>
      <c r="D551" s="2"/>
      <c r="H551" s="1"/>
      <c r="I551" s="1"/>
      <c r="J551" s="1"/>
      <c r="K551" s="1"/>
    </row>
    <row r="552" ht="15.75" customHeight="1">
      <c r="A552" s="1"/>
      <c r="D552" s="2"/>
      <c r="H552" s="1"/>
      <c r="I552" s="1"/>
      <c r="J552" s="1"/>
      <c r="K552" s="1"/>
    </row>
    <row r="553" ht="15.75" customHeight="1">
      <c r="A553" s="1"/>
      <c r="D553" s="2"/>
      <c r="H553" s="1"/>
      <c r="I553" s="1"/>
      <c r="J553" s="1"/>
      <c r="K553" s="1"/>
    </row>
    <row r="554" ht="15.75" customHeight="1">
      <c r="A554" s="1"/>
      <c r="D554" s="2"/>
      <c r="H554" s="1"/>
      <c r="I554" s="1"/>
      <c r="J554" s="1"/>
      <c r="K554" s="1"/>
    </row>
    <row r="555" ht="15.75" customHeight="1">
      <c r="A555" s="1"/>
      <c r="D555" s="2"/>
      <c r="H555" s="1"/>
      <c r="I555" s="1"/>
      <c r="J555" s="1"/>
      <c r="K555" s="1"/>
    </row>
    <row r="556" ht="15.75" customHeight="1">
      <c r="A556" s="1"/>
      <c r="D556" s="2"/>
      <c r="H556" s="1"/>
      <c r="I556" s="1"/>
      <c r="J556" s="1"/>
      <c r="K556" s="1"/>
    </row>
    <row r="557" ht="15.75" customHeight="1">
      <c r="A557" s="1"/>
      <c r="D557" s="2"/>
      <c r="H557" s="1"/>
      <c r="I557" s="1"/>
      <c r="J557" s="1"/>
      <c r="K557" s="1"/>
    </row>
    <row r="558" ht="15.75" customHeight="1">
      <c r="A558" s="1"/>
      <c r="D558" s="2"/>
      <c r="H558" s="1"/>
      <c r="I558" s="1"/>
      <c r="J558" s="1"/>
      <c r="K558" s="1"/>
    </row>
    <row r="559" ht="15.75" customHeight="1">
      <c r="A559" s="1"/>
      <c r="D559" s="2"/>
      <c r="H559" s="1"/>
      <c r="I559" s="1"/>
      <c r="J559" s="1"/>
      <c r="K559" s="1"/>
    </row>
    <row r="560" ht="15.75" customHeight="1">
      <c r="A560" s="1"/>
      <c r="D560" s="2"/>
      <c r="H560" s="1"/>
      <c r="I560" s="1"/>
      <c r="J560" s="1"/>
      <c r="K560" s="1"/>
    </row>
    <row r="561" ht="15.75" customHeight="1">
      <c r="A561" s="1"/>
      <c r="D561" s="2"/>
      <c r="H561" s="1"/>
      <c r="I561" s="1"/>
      <c r="J561" s="1"/>
      <c r="K561" s="1"/>
    </row>
    <row r="562" ht="15.75" customHeight="1">
      <c r="A562" s="1"/>
      <c r="D562" s="2"/>
      <c r="H562" s="1"/>
      <c r="I562" s="1"/>
      <c r="J562" s="1"/>
      <c r="K562" s="1"/>
    </row>
    <row r="563" ht="15.75" customHeight="1">
      <c r="A563" s="1"/>
      <c r="D563" s="2"/>
      <c r="H563" s="1"/>
      <c r="I563" s="1"/>
      <c r="J563" s="1"/>
      <c r="K563" s="1"/>
    </row>
    <row r="564" ht="15.75" customHeight="1">
      <c r="A564" s="1"/>
      <c r="D564" s="2"/>
      <c r="H564" s="1"/>
      <c r="I564" s="1"/>
      <c r="J564" s="1"/>
      <c r="K564" s="1"/>
    </row>
    <row r="565" ht="15.75" customHeight="1">
      <c r="A565" s="1"/>
      <c r="D565" s="2"/>
      <c r="H565" s="1"/>
      <c r="I565" s="1"/>
      <c r="J565" s="1"/>
      <c r="K565" s="1"/>
    </row>
    <row r="566" ht="15.75" customHeight="1">
      <c r="A566" s="1"/>
      <c r="D566" s="2"/>
      <c r="H566" s="1"/>
      <c r="I566" s="1"/>
      <c r="J566" s="1"/>
      <c r="K566" s="1"/>
    </row>
    <row r="567" ht="15.75" customHeight="1">
      <c r="A567" s="1"/>
      <c r="D567" s="2"/>
      <c r="H567" s="1"/>
      <c r="I567" s="1"/>
      <c r="J567" s="1"/>
      <c r="K567" s="1"/>
    </row>
    <row r="568" ht="15.75" customHeight="1">
      <c r="A568" s="1"/>
      <c r="D568" s="2"/>
      <c r="H568" s="1"/>
      <c r="I568" s="1"/>
      <c r="J568" s="1"/>
      <c r="K568" s="1"/>
    </row>
    <row r="569" ht="15.75" customHeight="1">
      <c r="A569" s="1"/>
      <c r="D569" s="2"/>
      <c r="H569" s="1"/>
      <c r="I569" s="1"/>
      <c r="J569" s="1"/>
      <c r="K569" s="1"/>
    </row>
    <row r="570" ht="15.75" customHeight="1">
      <c r="A570" s="1"/>
      <c r="D570" s="2"/>
      <c r="H570" s="1"/>
      <c r="I570" s="1"/>
      <c r="J570" s="1"/>
      <c r="K570" s="1"/>
    </row>
    <row r="571" ht="15.75" customHeight="1">
      <c r="A571" s="1"/>
      <c r="D571" s="2"/>
      <c r="H571" s="1"/>
      <c r="I571" s="1"/>
      <c r="J571" s="1"/>
      <c r="K571" s="1"/>
    </row>
    <row r="572" ht="15.75" customHeight="1">
      <c r="A572" s="1"/>
      <c r="D572" s="2"/>
      <c r="H572" s="1"/>
      <c r="I572" s="1"/>
      <c r="J572" s="1"/>
      <c r="K572" s="1"/>
    </row>
    <row r="573" ht="15.75" customHeight="1">
      <c r="A573" s="1"/>
      <c r="D573" s="2"/>
      <c r="H573" s="1"/>
      <c r="I573" s="1"/>
      <c r="J573" s="1"/>
      <c r="K573" s="1"/>
    </row>
    <row r="574" ht="15.75" customHeight="1">
      <c r="A574" s="1"/>
      <c r="D574" s="2"/>
      <c r="H574" s="1"/>
      <c r="I574" s="1"/>
      <c r="J574" s="1"/>
      <c r="K574" s="1"/>
    </row>
    <row r="575" ht="15.75" customHeight="1">
      <c r="A575" s="1"/>
      <c r="D575" s="2"/>
      <c r="H575" s="1"/>
      <c r="I575" s="1"/>
      <c r="J575" s="1"/>
      <c r="K575" s="1"/>
    </row>
    <row r="576" ht="15.75" customHeight="1">
      <c r="A576" s="1"/>
      <c r="D576" s="2"/>
      <c r="H576" s="1"/>
      <c r="I576" s="1"/>
      <c r="J576" s="1"/>
      <c r="K576" s="1"/>
    </row>
    <row r="577" ht="15.75" customHeight="1">
      <c r="A577" s="1"/>
      <c r="D577" s="2"/>
      <c r="H577" s="1"/>
      <c r="I577" s="1"/>
      <c r="J577" s="1"/>
      <c r="K577" s="1"/>
    </row>
    <row r="578" ht="15.75" customHeight="1">
      <c r="A578" s="1"/>
      <c r="D578" s="2"/>
      <c r="H578" s="1"/>
      <c r="I578" s="1"/>
      <c r="J578" s="1"/>
      <c r="K578" s="1"/>
    </row>
    <row r="579" ht="15.75" customHeight="1">
      <c r="A579" s="1"/>
      <c r="D579" s="2"/>
      <c r="H579" s="1"/>
      <c r="I579" s="1"/>
      <c r="J579" s="1"/>
      <c r="K579" s="1"/>
    </row>
    <row r="580" ht="15.75" customHeight="1">
      <c r="A580" s="1"/>
      <c r="D580" s="2"/>
      <c r="H580" s="1"/>
      <c r="I580" s="1"/>
      <c r="J580" s="1"/>
      <c r="K580" s="1"/>
    </row>
    <row r="581" ht="15.75" customHeight="1">
      <c r="A581" s="1"/>
      <c r="D581" s="2"/>
      <c r="H581" s="1"/>
      <c r="I581" s="1"/>
      <c r="J581" s="1"/>
      <c r="K581" s="1"/>
    </row>
    <row r="582" ht="15.75" customHeight="1">
      <c r="A582" s="1"/>
      <c r="D582" s="2"/>
      <c r="H582" s="1"/>
      <c r="I582" s="1"/>
      <c r="J582" s="1"/>
      <c r="K582" s="1"/>
    </row>
    <row r="583" ht="15.75" customHeight="1">
      <c r="A583" s="1"/>
      <c r="D583" s="2"/>
      <c r="H583" s="1"/>
      <c r="I583" s="1"/>
      <c r="J583" s="1"/>
      <c r="K583" s="1"/>
    </row>
    <row r="584" ht="15.75" customHeight="1">
      <c r="A584" s="1"/>
      <c r="D584" s="2"/>
      <c r="H584" s="1"/>
      <c r="I584" s="1"/>
      <c r="J584" s="1"/>
      <c r="K584" s="1"/>
    </row>
    <row r="585" ht="15.75" customHeight="1">
      <c r="A585" s="1"/>
      <c r="D585" s="2"/>
      <c r="H585" s="1"/>
      <c r="I585" s="1"/>
      <c r="J585" s="1"/>
      <c r="K585" s="1"/>
    </row>
    <row r="586" ht="15.75" customHeight="1">
      <c r="A586" s="1"/>
      <c r="D586" s="2"/>
      <c r="H586" s="1"/>
      <c r="I586" s="1"/>
      <c r="J586" s="1"/>
      <c r="K586" s="1"/>
    </row>
    <row r="587" ht="15.75" customHeight="1">
      <c r="A587" s="1"/>
      <c r="D587" s="2"/>
      <c r="H587" s="1"/>
      <c r="I587" s="1"/>
      <c r="J587" s="1"/>
      <c r="K587" s="1"/>
    </row>
    <row r="588" ht="15.75" customHeight="1">
      <c r="A588" s="1"/>
      <c r="D588" s="2"/>
      <c r="H588" s="1"/>
      <c r="I588" s="1"/>
      <c r="J588" s="1"/>
      <c r="K588" s="1"/>
    </row>
    <row r="589" ht="15.75" customHeight="1">
      <c r="A589" s="1"/>
      <c r="D589" s="2"/>
      <c r="H589" s="1"/>
      <c r="I589" s="1"/>
      <c r="J589" s="1"/>
      <c r="K589" s="1"/>
    </row>
    <row r="590" ht="15.75" customHeight="1">
      <c r="A590" s="1"/>
      <c r="D590" s="2"/>
      <c r="H590" s="1"/>
      <c r="I590" s="1"/>
      <c r="J590" s="1"/>
      <c r="K590" s="1"/>
    </row>
    <row r="591" ht="15.75" customHeight="1">
      <c r="A591" s="1"/>
      <c r="D591" s="2"/>
      <c r="H591" s="1"/>
      <c r="I591" s="1"/>
      <c r="J591" s="1"/>
      <c r="K591" s="1"/>
    </row>
    <row r="592" ht="15.75" customHeight="1">
      <c r="A592" s="1"/>
      <c r="D592" s="2"/>
      <c r="H592" s="1"/>
      <c r="I592" s="1"/>
      <c r="J592" s="1"/>
      <c r="K592" s="1"/>
    </row>
    <row r="593" ht="15.75" customHeight="1">
      <c r="A593" s="1"/>
      <c r="D593" s="2"/>
      <c r="H593" s="1"/>
      <c r="I593" s="1"/>
      <c r="J593" s="1"/>
      <c r="K593" s="1"/>
    </row>
    <row r="594" ht="15.75" customHeight="1">
      <c r="A594" s="1"/>
      <c r="D594" s="2"/>
      <c r="H594" s="1"/>
      <c r="I594" s="1"/>
      <c r="J594" s="1"/>
      <c r="K594" s="1"/>
    </row>
    <row r="595" ht="15.75" customHeight="1">
      <c r="A595" s="1"/>
      <c r="D595" s="2"/>
      <c r="H595" s="1"/>
      <c r="I595" s="1"/>
      <c r="J595" s="1"/>
      <c r="K595" s="1"/>
    </row>
    <row r="596" ht="15.75" customHeight="1">
      <c r="A596" s="1"/>
      <c r="D596" s="2"/>
      <c r="H596" s="1"/>
      <c r="I596" s="1"/>
      <c r="J596" s="1"/>
      <c r="K596" s="1"/>
    </row>
    <row r="597" ht="15.75" customHeight="1">
      <c r="A597" s="1"/>
      <c r="D597" s="2"/>
      <c r="H597" s="1"/>
      <c r="I597" s="1"/>
      <c r="J597" s="1"/>
      <c r="K597" s="1"/>
    </row>
    <row r="598" ht="15.75" customHeight="1">
      <c r="A598" s="1"/>
      <c r="D598" s="2"/>
      <c r="H598" s="1"/>
      <c r="I598" s="1"/>
      <c r="J598" s="1"/>
      <c r="K598" s="1"/>
    </row>
    <row r="599" ht="15.75" customHeight="1">
      <c r="A599" s="1"/>
      <c r="D599" s="2"/>
      <c r="H599" s="1"/>
      <c r="I599" s="1"/>
      <c r="J599" s="1"/>
      <c r="K599" s="1"/>
    </row>
    <row r="600" ht="15.75" customHeight="1">
      <c r="A600" s="1"/>
      <c r="D600" s="2"/>
      <c r="H600" s="1"/>
      <c r="I600" s="1"/>
      <c r="J600" s="1"/>
      <c r="K600" s="1"/>
    </row>
    <row r="601" ht="15.75" customHeight="1">
      <c r="A601" s="1"/>
      <c r="D601" s="2"/>
      <c r="H601" s="1"/>
      <c r="I601" s="1"/>
      <c r="J601" s="1"/>
      <c r="K601" s="1"/>
    </row>
    <row r="602" ht="15.75" customHeight="1">
      <c r="A602" s="1"/>
      <c r="D602" s="2"/>
      <c r="H602" s="1"/>
      <c r="I602" s="1"/>
      <c r="J602" s="1"/>
      <c r="K602" s="1"/>
    </row>
    <row r="603" ht="15.75" customHeight="1">
      <c r="A603" s="1"/>
      <c r="D603" s="2"/>
      <c r="H603" s="1"/>
      <c r="I603" s="1"/>
      <c r="J603" s="1"/>
      <c r="K603" s="1"/>
    </row>
    <row r="604" ht="15.75" customHeight="1">
      <c r="A604" s="1"/>
      <c r="D604" s="2"/>
      <c r="H604" s="1"/>
      <c r="I604" s="1"/>
      <c r="J604" s="1"/>
      <c r="K604" s="1"/>
    </row>
    <row r="605" ht="15.75" customHeight="1">
      <c r="A605" s="1"/>
      <c r="D605" s="2"/>
      <c r="H605" s="1"/>
      <c r="I605" s="1"/>
      <c r="J605" s="1"/>
      <c r="K605" s="1"/>
    </row>
    <row r="606" ht="15.75" customHeight="1">
      <c r="A606" s="1"/>
      <c r="D606" s="2"/>
      <c r="H606" s="1"/>
      <c r="I606" s="1"/>
      <c r="J606" s="1"/>
      <c r="K606" s="1"/>
    </row>
    <row r="607" ht="15.75" customHeight="1">
      <c r="A607" s="1"/>
      <c r="D607" s="2"/>
      <c r="H607" s="1"/>
      <c r="I607" s="1"/>
      <c r="J607" s="1"/>
      <c r="K607" s="1"/>
    </row>
    <row r="608" ht="15.75" customHeight="1">
      <c r="A608" s="1"/>
      <c r="D608" s="2"/>
      <c r="H608" s="1"/>
      <c r="I608" s="1"/>
      <c r="J608" s="1"/>
      <c r="K608" s="1"/>
    </row>
    <row r="609" ht="15.75" customHeight="1">
      <c r="A609" s="1"/>
      <c r="D609" s="2"/>
      <c r="H609" s="1"/>
      <c r="I609" s="1"/>
      <c r="J609" s="1"/>
      <c r="K609" s="1"/>
    </row>
    <row r="610" ht="15.75" customHeight="1">
      <c r="A610" s="1"/>
      <c r="D610" s="2"/>
      <c r="H610" s="1"/>
      <c r="I610" s="1"/>
      <c r="J610" s="1"/>
      <c r="K610" s="1"/>
    </row>
    <row r="611" ht="15.75" customHeight="1">
      <c r="A611" s="1"/>
      <c r="D611" s="2"/>
      <c r="H611" s="1"/>
      <c r="I611" s="1"/>
      <c r="J611" s="1"/>
      <c r="K611" s="1"/>
    </row>
    <row r="612" ht="15.75" customHeight="1">
      <c r="A612" s="1"/>
      <c r="D612" s="2"/>
      <c r="H612" s="1"/>
      <c r="I612" s="1"/>
      <c r="J612" s="1"/>
      <c r="K612" s="1"/>
    </row>
    <row r="613" ht="15.75" customHeight="1">
      <c r="A613" s="1"/>
      <c r="D613" s="2"/>
      <c r="H613" s="1"/>
      <c r="I613" s="1"/>
      <c r="J613" s="1"/>
      <c r="K613" s="1"/>
    </row>
    <row r="614" ht="15.75" customHeight="1">
      <c r="A614" s="1"/>
      <c r="D614" s="2"/>
      <c r="H614" s="1"/>
      <c r="I614" s="1"/>
      <c r="J614" s="1"/>
      <c r="K614" s="1"/>
    </row>
    <row r="615" ht="15.75" customHeight="1">
      <c r="A615" s="1"/>
      <c r="D615" s="2"/>
      <c r="H615" s="1"/>
      <c r="I615" s="1"/>
      <c r="J615" s="1"/>
      <c r="K615" s="1"/>
    </row>
    <row r="616" ht="15.75" customHeight="1">
      <c r="A616" s="1"/>
      <c r="D616" s="2"/>
      <c r="H616" s="1"/>
      <c r="I616" s="1"/>
      <c r="J616" s="1"/>
      <c r="K616" s="1"/>
    </row>
    <row r="617" ht="15.75" customHeight="1">
      <c r="A617" s="1"/>
      <c r="D617" s="2"/>
      <c r="H617" s="1"/>
      <c r="I617" s="1"/>
      <c r="J617" s="1"/>
      <c r="K617" s="1"/>
    </row>
    <row r="618" ht="15.75" customHeight="1">
      <c r="A618" s="1"/>
      <c r="D618" s="2"/>
      <c r="H618" s="1"/>
      <c r="I618" s="1"/>
      <c r="J618" s="1"/>
      <c r="K618" s="1"/>
    </row>
    <row r="619" ht="15.75" customHeight="1">
      <c r="A619" s="1"/>
      <c r="D619" s="2"/>
      <c r="H619" s="1"/>
      <c r="I619" s="1"/>
      <c r="J619" s="1"/>
      <c r="K619" s="1"/>
    </row>
    <row r="620" ht="15.75" customHeight="1">
      <c r="A620" s="1"/>
      <c r="D620" s="2"/>
      <c r="H620" s="1"/>
      <c r="I620" s="1"/>
      <c r="J620" s="1"/>
      <c r="K620" s="1"/>
    </row>
    <row r="621" ht="15.75" customHeight="1">
      <c r="A621" s="1"/>
      <c r="D621" s="2"/>
      <c r="H621" s="1"/>
      <c r="I621" s="1"/>
      <c r="J621" s="1"/>
      <c r="K621" s="1"/>
    </row>
    <row r="622" ht="15.75" customHeight="1">
      <c r="A622" s="1"/>
      <c r="D622" s="2"/>
      <c r="H622" s="1"/>
      <c r="I622" s="1"/>
      <c r="J622" s="1"/>
      <c r="K622" s="1"/>
    </row>
    <row r="623" ht="15.75" customHeight="1">
      <c r="A623" s="1"/>
      <c r="D623" s="2"/>
      <c r="H623" s="1"/>
      <c r="I623" s="1"/>
      <c r="J623" s="1"/>
      <c r="K623" s="1"/>
    </row>
    <row r="624" ht="15.75" customHeight="1">
      <c r="A624" s="1"/>
      <c r="D624" s="2"/>
      <c r="H624" s="1"/>
      <c r="I624" s="1"/>
      <c r="J624" s="1"/>
      <c r="K624" s="1"/>
    </row>
    <row r="625" ht="15.75" customHeight="1">
      <c r="A625" s="1"/>
      <c r="D625" s="2"/>
      <c r="H625" s="1"/>
      <c r="I625" s="1"/>
      <c r="J625" s="1"/>
      <c r="K625" s="1"/>
    </row>
    <row r="626" ht="15.75" customHeight="1">
      <c r="A626" s="1"/>
      <c r="D626" s="2"/>
      <c r="H626" s="1"/>
      <c r="I626" s="1"/>
      <c r="J626" s="1"/>
      <c r="K626" s="1"/>
    </row>
    <row r="627" ht="15.75" customHeight="1">
      <c r="A627" s="1"/>
      <c r="D627" s="2"/>
      <c r="H627" s="1"/>
      <c r="I627" s="1"/>
      <c r="J627" s="1"/>
      <c r="K627" s="1"/>
    </row>
    <row r="628" ht="15.75" customHeight="1">
      <c r="A628" s="1"/>
      <c r="D628" s="2"/>
      <c r="H628" s="1"/>
      <c r="I628" s="1"/>
      <c r="J628" s="1"/>
      <c r="K628" s="1"/>
    </row>
    <row r="629" ht="15.75" customHeight="1">
      <c r="A629" s="1"/>
      <c r="D629" s="2"/>
      <c r="H629" s="1"/>
      <c r="I629" s="1"/>
      <c r="J629" s="1"/>
      <c r="K629" s="1"/>
    </row>
    <row r="630" ht="15.75" customHeight="1">
      <c r="A630" s="1"/>
      <c r="D630" s="2"/>
      <c r="H630" s="1"/>
      <c r="I630" s="1"/>
      <c r="J630" s="1"/>
      <c r="K630" s="1"/>
    </row>
    <row r="631" ht="15.75" customHeight="1">
      <c r="A631" s="1"/>
      <c r="D631" s="2"/>
      <c r="H631" s="1"/>
      <c r="I631" s="1"/>
      <c r="J631" s="1"/>
      <c r="K631" s="1"/>
    </row>
    <row r="632" ht="15.75" customHeight="1">
      <c r="A632" s="1"/>
      <c r="D632" s="2"/>
      <c r="H632" s="1"/>
      <c r="I632" s="1"/>
      <c r="J632" s="1"/>
      <c r="K632" s="1"/>
    </row>
    <row r="633" ht="15.75" customHeight="1">
      <c r="A633" s="1"/>
      <c r="D633" s="2"/>
      <c r="H633" s="1"/>
      <c r="I633" s="1"/>
      <c r="J633" s="1"/>
      <c r="K633" s="1"/>
    </row>
    <row r="634" ht="15.75" customHeight="1">
      <c r="A634" s="1"/>
      <c r="D634" s="2"/>
      <c r="H634" s="1"/>
      <c r="I634" s="1"/>
      <c r="J634" s="1"/>
      <c r="K634" s="1"/>
    </row>
    <row r="635" ht="15.75" customHeight="1">
      <c r="A635" s="1"/>
      <c r="D635" s="2"/>
      <c r="H635" s="1"/>
      <c r="I635" s="1"/>
      <c r="J635" s="1"/>
      <c r="K635" s="1"/>
    </row>
    <row r="636" ht="15.75" customHeight="1">
      <c r="A636" s="1"/>
      <c r="D636" s="2"/>
      <c r="H636" s="1"/>
      <c r="I636" s="1"/>
      <c r="J636" s="1"/>
      <c r="K636" s="1"/>
    </row>
    <row r="637" ht="15.75" customHeight="1">
      <c r="A637" s="1"/>
      <c r="D637" s="2"/>
      <c r="H637" s="1"/>
      <c r="I637" s="1"/>
      <c r="J637" s="1"/>
      <c r="K637" s="1"/>
    </row>
    <row r="638" ht="15.75" customHeight="1">
      <c r="A638" s="1"/>
      <c r="D638" s="2"/>
      <c r="H638" s="1"/>
      <c r="I638" s="1"/>
      <c r="J638" s="1"/>
      <c r="K638" s="1"/>
    </row>
    <row r="639" ht="15.75" customHeight="1">
      <c r="A639" s="1"/>
      <c r="D639" s="2"/>
      <c r="H639" s="1"/>
      <c r="I639" s="1"/>
      <c r="J639" s="1"/>
      <c r="K639" s="1"/>
    </row>
    <row r="640" ht="15.75" customHeight="1">
      <c r="A640" s="1"/>
      <c r="D640" s="2"/>
      <c r="H640" s="1"/>
      <c r="I640" s="1"/>
      <c r="J640" s="1"/>
      <c r="K640" s="1"/>
    </row>
    <row r="641" ht="15.75" customHeight="1">
      <c r="A641" s="1"/>
      <c r="D641" s="2"/>
      <c r="H641" s="1"/>
      <c r="I641" s="1"/>
      <c r="J641" s="1"/>
      <c r="K641" s="1"/>
    </row>
    <row r="642" ht="15.75" customHeight="1">
      <c r="A642" s="1"/>
      <c r="D642" s="2"/>
      <c r="H642" s="1"/>
      <c r="I642" s="1"/>
      <c r="J642" s="1"/>
      <c r="K642" s="1"/>
    </row>
    <row r="643" ht="15.75" customHeight="1">
      <c r="A643" s="1"/>
      <c r="D643" s="2"/>
      <c r="H643" s="1"/>
      <c r="I643" s="1"/>
      <c r="J643" s="1"/>
      <c r="K643" s="1"/>
    </row>
    <row r="644" ht="15.75" customHeight="1">
      <c r="A644" s="1"/>
      <c r="D644" s="2"/>
      <c r="H644" s="1"/>
      <c r="I644" s="1"/>
      <c r="J644" s="1"/>
      <c r="K644" s="1"/>
    </row>
    <row r="645" ht="15.75" customHeight="1">
      <c r="A645" s="1"/>
      <c r="D645" s="2"/>
      <c r="H645" s="1"/>
      <c r="I645" s="1"/>
      <c r="J645" s="1"/>
      <c r="K645" s="1"/>
    </row>
    <row r="646" ht="15.75" customHeight="1">
      <c r="A646" s="1"/>
      <c r="D646" s="2"/>
      <c r="H646" s="1"/>
      <c r="I646" s="1"/>
      <c r="J646" s="1"/>
      <c r="K646" s="1"/>
    </row>
    <row r="647" ht="15.75" customHeight="1">
      <c r="A647" s="1"/>
      <c r="D647" s="2"/>
      <c r="H647" s="1"/>
      <c r="I647" s="1"/>
      <c r="J647" s="1"/>
      <c r="K647" s="1"/>
    </row>
    <row r="648" ht="15.75" customHeight="1">
      <c r="A648" s="1"/>
      <c r="D648" s="2"/>
      <c r="H648" s="1"/>
      <c r="I648" s="1"/>
      <c r="J648" s="1"/>
      <c r="K648" s="1"/>
    </row>
    <row r="649" ht="15.75" customHeight="1">
      <c r="A649" s="1"/>
      <c r="D649" s="2"/>
      <c r="H649" s="1"/>
      <c r="I649" s="1"/>
      <c r="J649" s="1"/>
      <c r="K649" s="1"/>
    </row>
    <row r="650" ht="15.75" customHeight="1">
      <c r="A650" s="1"/>
      <c r="D650" s="2"/>
      <c r="H650" s="1"/>
      <c r="I650" s="1"/>
      <c r="J650" s="1"/>
      <c r="K650" s="1"/>
    </row>
    <row r="651" ht="15.75" customHeight="1">
      <c r="A651" s="1"/>
      <c r="D651" s="2"/>
      <c r="H651" s="1"/>
      <c r="I651" s="1"/>
      <c r="J651" s="1"/>
      <c r="K651" s="1"/>
    </row>
    <row r="652" ht="15.75" customHeight="1">
      <c r="A652" s="1"/>
      <c r="D652" s="2"/>
      <c r="H652" s="1"/>
      <c r="I652" s="1"/>
      <c r="J652" s="1"/>
      <c r="K652" s="1"/>
    </row>
    <row r="653" ht="15.75" customHeight="1">
      <c r="A653" s="1"/>
      <c r="D653" s="2"/>
      <c r="H653" s="1"/>
      <c r="I653" s="1"/>
      <c r="J653" s="1"/>
      <c r="K653" s="1"/>
    </row>
    <row r="654" ht="15.75" customHeight="1">
      <c r="A654" s="1"/>
      <c r="D654" s="2"/>
      <c r="H654" s="1"/>
      <c r="I654" s="1"/>
      <c r="J654" s="1"/>
      <c r="K654" s="1"/>
    </row>
    <row r="655" ht="15.75" customHeight="1">
      <c r="A655" s="1"/>
      <c r="D655" s="2"/>
      <c r="H655" s="1"/>
      <c r="I655" s="1"/>
      <c r="J655" s="1"/>
      <c r="K655" s="1"/>
    </row>
    <row r="656" ht="15.75" customHeight="1">
      <c r="A656" s="1"/>
      <c r="D656" s="2"/>
      <c r="H656" s="1"/>
      <c r="I656" s="1"/>
      <c r="J656" s="1"/>
      <c r="K656" s="1"/>
    </row>
    <row r="657" ht="15.75" customHeight="1">
      <c r="A657" s="1"/>
      <c r="D657" s="2"/>
      <c r="H657" s="1"/>
      <c r="I657" s="1"/>
      <c r="J657" s="1"/>
      <c r="K657" s="1"/>
    </row>
    <row r="658" ht="15.75" customHeight="1">
      <c r="A658" s="1"/>
      <c r="D658" s="2"/>
      <c r="H658" s="1"/>
      <c r="I658" s="1"/>
      <c r="J658" s="1"/>
      <c r="K658" s="1"/>
    </row>
    <row r="659" ht="15.75" customHeight="1">
      <c r="A659" s="1"/>
      <c r="D659" s="2"/>
      <c r="H659" s="1"/>
      <c r="I659" s="1"/>
      <c r="J659" s="1"/>
      <c r="K659" s="1"/>
    </row>
    <row r="660" ht="15.75" customHeight="1">
      <c r="A660" s="1"/>
      <c r="D660" s="2"/>
      <c r="H660" s="1"/>
      <c r="I660" s="1"/>
      <c r="J660" s="1"/>
      <c r="K660" s="1"/>
    </row>
    <row r="661" ht="15.75" customHeight="1">
      <c r="A661" s="1"/>
      <c r="D661" s="2"/>
      <c r="H661" s="1"/>
      <c r="I661" s="1"/>
      <c r="J661" s="1"/>
      <c r="K661" s="1"/>
    </row>
    <row r="662" ht="15.75" customHeight="1">
      <c r="A662" s="1"/>
      <c r="D662" s="2"/>
      <c r="H662" s="1"/>
      <c r="I662" s="1"/>
      <c r="J662" s="1"/>
      <c r="K662" s="1"/>
    </row>
    <row r="663" ht="15.75" customHeight="1">
      <c r="A663" s="1"/>
      <c r="D663" s="2"/>
      <c r="H663" s="1"/>
      <c r="I663" s="1"/>
      <c r="J663" s="1"/>
      <c r="K663" s="1"/>
    </row>
    <row r="664" ht="15.75" customHeight="1">
      <c r="A664" s="1"/>
      <c r="D664" s="2"/>
      <c r="H664" s="1"/>
      <c r="I664" s="1"/>
      <c r="J664" s="1"/>
      <c r="K664" s="1"/>
    </row>
    <row r="665" ht="15.75" customHeight="1">
      <c r="A665" s="1"/>
      <c r="D665" s="2"/>
      <c r="H665" s="1"/>
      <c r="I665" s="1"/>
      <c r="J665" s="1"/>
      <c r="K665" s="1"/>
    </row>
    <row r="666" ht="15.75" customHeight="1">
      <c r="A666" s="1"/>
      <c r="D666" s="2"/>
      <c r="H666" s="1"/>
      <c r="I666" s="1"/>
      <c r="J666" s="1"/>
      <c r="K666" s="1"/>
    </row>
    <row r="667" ht="15.75" customHeight="1">
      <c r="A667" s="1"/>
      <c r="D667" s="2"/>
      <c r="H667" s="1"/>
      <c r="I667" s="1"/>
      <c r="J667" s="1"/>
      <c r="K667" s="1"/>
    </row>
    <row r="668" ht="15.75" customHeight="1">
      <c r="A668" s="1"/>
      <c r="D668" s="2"/>
      <c r="H668" s="1"/>
      <c r="I668" s="1"/>
      <c r="J668" s="1"/>
      <c r="K668" s="1"/>
    </row>
    <row r="669" ht="15.75" customHeight="1">
      <c r="A669" s="1"/>
      <c r="D669" s="2"/>
      <c r="H669" s="1"/>
      <c r="I669" s="1"/>
      <c r="J669" s="1"/>
      <c r="K669" s="1"/>
    </row>
    <row r="670" ht="15.75" customHeight="1">
      <c r="A670" s="1"/>
      <c r="D670" s="2"/>
      <c r="H670" s="1"/>
      <c r="I670" s="1"/>
      <c r="J670" s="1"/>
      <c r="K670" s="1"/>
    </row>
    <row r="671" ht="15.75" customHeight="1">
      <c r="A671" s="1"/>
      <c r="D671" s="2"/>
      <c r="H671" s="1"/>
      <c r="I671" s="1"/>
      <c r="J671" s="1"/>
      <c r="K671" s="1"/>
    </row>
    <row r="672" ht="15.75" customHeight="1">
      <c r="A672" s="1"/>
      <c r="D672" s="2"/>
      <c r="H672" s="1"/>
      <c r="I672" s="1"/>
      <c r="J672" s="1"/>
      <c r="K672" s="1"/>
    </row>
    <row r="673" ht="15.75" customHeight="1">
      <c r="A673" s="1"/>
      <c r="D673" s="2"/>
      <c r="H673" s="1"/>
      <c r="I673" s="1"/>
      <c r="J673" s="1"/>
      <c r="K673" s="1"/>
    </row>
    <row r="674" ht="15.75" customHeight="1">
      <c r="A674" s="1"/>
      <c r="D674" s="2"/>
      <c r="H674" s="1"/>
      <c r="I674" s="1"/>
      <c r="J674" s="1"/>
      <c r="K674" s="1"/>
    </row>
    <row r="675" ht="15.75" customHeight="1">
      <c r="A675" s="1"/>
      <c r="D675" s="2"/>
      <c r="H675" s="1"/>
      <c r="I675" s="1"/>
      <c r="J675" s="1"/>
      <c r="K675" s="1"/>
    </row>
    <row r="676" ht="15.75" customHeight="1">
      <c r="A676" s="1"/>
      <c r="D676" s="2"/>
      <c r="H676" s="1"/>
      <c r="I676" s="1"/>
      <c r="J676" s="1"/>
      <c r="K676" s="1"/>
    </row>
    <row r="677" ht="15.75" customHeight="1">
      <c r="A677" s="1"/>
      <c r="D677" s="2"/>
      <c r="H677" s="1"/>
      <c r="I677" s="1"/>
      <c r="J677" s="1"/>
      <c r="K677" s="1"/>
    </row>
    <row r="678" ht="15.75" customHeight="1">
      <c r="A678" s="1"/>
      <c r="D678" s="2"/>
      <c r="H678" s="1"/>
      <c r="I678" s="1"/>
      <c r="J678" s="1"/>
      <c r="K678" s="1"/>
    </row>
    <row r="679" ht="15.75" customHeight="1">
      <c r="A679" s="1"/>
      <c r="D679" s="2"/>
      <c r="H679" s="1"/>
      <c r="I679" s="1"/>
      <c r="J679" s="1"/>
      <c r="K679" s="1"/>
    </row>
    <row r="680" ht="15.75" customHeight="1">
      <c r="A680" s="1"/>
      <c r="D680" s="2"/>
      <c r="H680" s="1"/>
      <c r="I680" s="1"/>
      <c r="J680" s="1"/>
      <c r="K680" s="1"/>
    </row>
    <row r="681" ht="15.75" customHeight="1">
      <c r="A681" s="1"/>
      <c r="D681" s="2"/>
      <c r="H681" s="1"/>
      <c r="I681" s="1"/>
      <c r="J681" s="1"/>
      <c r="K681" s="1"/>
    </row>
    <row r="682" ht="15.75" customHeight="1">
      <c r="A682" s="1"/>
      <c r="D682" s="2"/>
      <c r="H682" s="1"/>
      <c r="I682" s="1"/>
      <c r="J682" s="1"/>
      <c r="K682" s="1"/>
    </row>
    <row r="683" ht="15.75" customHeight="1">
      <c r="A683" s="1"/>
      <c r="D683" s="2"/>
      <c r="H683" s="1"/>
      <c r="I683" s="1"/>
      <c r="J683" s="1"/>
      <c r="K683" s="1"/>
    </row>
    <row r="684" ht="15.75" customHeight="1">
      <c r="A684" s="1"/>
      <c r="D684" s="2"/>
      <c r="H684" s="1"/>
      <c r="I684" s="1"/>
      <c r="J684" s="1"/>
      <c r="K684" s="1"/>
    </row>
    <row r="685" ht="15.75" customHeight="1">
      <c r="A685" s="1"/>
      <c r="D685" s="2"/>
      <c r="H685" s="1"/>
      <c r="I685" s="1"/>
      <c r="J685" s="1"/>
      <c r="K685" s="1"/>
    </row>
    <row r="686" ht="15.75" customHeight="1">
      <c r="A686" s="1"/>
      <c r="D686" s="2"/>
      <c r="H686" s="1"/>
      <c r="I686" s="1"/>
      <c r="J686" s="1"/>
      <c r="K686" s="1"/>
    </row>
    <row r="687" ht="15.75" customHeight="1">
      <c r="A687" s="1"/>
      <c r="D687" s="2"/>
      <c r="H687" s="1"/>
      <c r="I687" s="1"/>
      <c r="J687" s="1"/>
      <c r="K687" s="1"/>
    </row>
    <row r="688" ht="15.75" customHeight="1">
      <c r="A688" s="1"/>
      <c r="D688" s="2"/>
      <c r="H688" s="1"/>
      <c r="I688" s="1"/>
      <c r="J688" s="1"/>
      <c r="K688" s="1"/>
    </row>
    <row r="689" ht="15.75" customHeight="1">
      <c r="A689" s="1"/>
      <c r="D689" s="2"/>
      <c r="H689" s="1"/>
      <c r="I689" s="1"/>
      <c r="J689" s="1"/>
      <c r="K689" s="1"/>
    </row>
    <row r="690" ht="15.75" customHeight="1">
      <c r="A690" s="1"/>
      <c r="D690" s="2"/>
      <c r="H690" s="1"/>
      <c r="I690" s="1"/>
      <c r="J690" s="1"/>
      <c r="K690" s="1"/>
    </row>
    <row r="691" ht="15.75" customHeight="1">
      <c r="A691" s="1"/>
      <c r="D691" s="2"/>
      <c r="H691" s="1"/>
      <c r="I691" s="1"/>
      <c r="J691" s="1"/>
      <c r="K691" s="1"/>
    </row>
    <row r="692" ht="15.75" customHeight="1">
      <c r="A692" s="1"/>
      <c r="D692" s="2"/>
      <c r="H692" s="1"/>
      <c r="I692" s="1"/>
      <c r="J692" s="1"/>
      <c r="K692" s="1"/>
    </row>
    <row r="693" ht="15.75" customHeight="1">
      <c r="A693" s="1"/>
      <c r="D693" s="2"/>
      <c r="H693" s="1"/>
      <c r="I693" s="1"/>
      <c r="J693" s="1"/>
      <c r="K693" s="1"/>
    </row>
    <row r="694" ht="15.75" customHeight="1">
      <c r="A694" s="1"/>
      <c r="D694" s="2"/>
      <c r="H694" s="1"/>
      <c r="I694" s="1"/>
      <c r="J694" s="1"/>
      <c r="K694" s="1"/>
    </row>
    <row r="695" ht="15.75" customHeight="1">
      <c r="A695" s="1"/>
      <c r="D695" s="2"/>
      <c r="H695" s="1"/>
      <c r="I695" s="1"/>
      <c r="J695" s="1"/>
      <c r="K695" s="1"/>
    </row>
    <row r="696" ht="15.75" customHeight="1">
      <c r="A696" s="1"/>
      <c r="D696" s="2"/>
      <c r="H696" s="1"/>
      <c r="I696" s="1"/>
      <c r="J696" s="1"/>
      <c r="K696" s="1"/>
    </row>
    <row r="697" ht="15.75" customHeight="1">
      <c r="A697" s="1"/>
      <c r="D697" s="2"/>
      <c r="H697" s="1"/>
      <c r="I697" s="1"/>
      <c r="J697" s="1"/>
      <c r="K697" s="1"/>
    </row>
    <row r="698" ht="15.75" customHeight="1">
      <c r="A698" s="1"/>
      <c r="D698" s="2"/>
      <c r="H698" s="1"/>
      <c r="I698" s="1"/>
      <c r="J698" s="1"/>
      <c r="K698" s="1"/>
    </row>
    <row r="699" ht="15.75" customHeight="1">
      <c r="A699" s="1"/>
      <c r="D699" s="2"/>
      <c r="H699" s="1"/>
      <c r="I699" s="1"/>
      <c r="J699" s="1"/>
      <c r="K699" s="1"/>
    </row>
    <row r="700" ht="15.75" customHeight="1">
      <c r="A700" s="1"/>
      <c r="D700" s="2"/>
      <c r="H700" s="1"/>
      <c r="I700" s="1"/>
      <c r="J700" s="1"/>
      <c r="K700" s="1"/>
    </row>
    <row r="701" ht="15.75" customHeight="1">
      <c r="A701" s="1"/>
      <c r="D701" s="2"/>
      <c r="H701" s="1"/>
      <c r="I701" s="1"/>
      <c r="J701" s="1"/>
      <c r="K701" s="1"/>
    </row>
    <row r="702" ht="15.75" customHeight="1">
      <c r="A702" s="1"/>
      <c r="D702" s="2"/>
      <c r="H702" s="1"/>
      <c r="I702" s="1"/>
      <c r="J702" s="1"/>
      <c r="K702" s="1"/>
    </row>
    <row r="703" ht="15.75" customHeight="1">
      <c r="A703" s="1"/>
      <c r="D703" s="2"/>
      <c r="H703" s="1"/>
      <c r="I703" s="1"/>
      <c r="J703" s="1"/>
      <c r="K703" s="1"/>
    </row>
    <row r="704" ht="15.75" customHeight="1">
      <c r="A704" s="1"/>
      <c r="D704" s="2"/>
      <c r="H704" s="1"/>
      <c r="I704" s="1"/>
      <c r="J704" s="1"/>
      <c r="K704" s="1"/>
    </row>
    <row r="705" ht="15.75" customHeight="1">
      <c r="A705" s="1"/>
      <c r="D705" s="2"/>
      <c r="H705" s="1"/>
      <c r="I705" s="1"/>
      <c r="J705" s="1"/>
      <c r="K705" s="1"/>
    </row>
    <row r="706" ht="15.75" customHeight="1">
      <c r="A706" s="1"/>
      <c r="D706" s="2"/>
      <c r="H706" s="1"/>
      <c r="I706" s="1"/>
      <c r="J706" s="1"/>
      <c r="K706" s="1"/>
    </row>
    <row r="707" ht="15.75" customHeight="1">
      <c r="A707" s="1"/>
      <c r="D707" s="2"/>
      <c r="H707" s="1"/>
      <c r="I707" s="1"/>
      <c r="J707" s="1"/>
      <c r="K707" s="1"/>
    </row>
    <row r="708" ht="15.75" customHeight="1">
      <c r="A708" s="1"/>
      <c r="D708" s="2"/>
      <c r="H708" s="1"/>
      <c r="I708" s="1"/>
      <c r="J708" s="1"/>
      <c r="K708" s="1"/>
    </row>
    <row r="709" ht="15.75" customHeight="1">
      <c r="A709" s="1"/>
      <c r="D709" s="2"/>
      <c r="H709" s="1"/>
      <c r="I709" s="1"/>
      <c r="J709" s="1"/>
      <c r="K709" s="1"/>
    </row>
    <row r="710" ht="15.75" customHeight="1">
      <c r="A710" s="1"/>
      <c r="D710" s="2"/>
      <c r="H710" s="1"/>
      <c r="I710" s="1"/>
      <c r="J710" s="1"/>
      <c r="K710" s="1"/>
    </row>
    <row r="711" ht="15.75" customHeight="1">
      <c r="A711" s="1"/>
      <c r="D711" s="2"/>
      <c r="H711" s="1"/>
      <c r="I711" s="1"/>
      <c r="J711" s="1"/>
      <c r="K711" s="1"/>
    </row>
    <row r="712" ht="15.75" customHeight="1">
      <c r="A712" s="1"/>
      <c r="D712" s="2"/>
      <c r="H712" s="1"/>
      <c r="I712" s="1"/>
      <c r="J712" s="1"/>
      <c r="K712" s="1"/>
    </row>
    <row r="713" ht="15.75" customHeight="1">
      <c r="A713" s="1"/>
      <c r="D713" s="2"/>
      <c r="H713" s="1"/>
      <c r="I713" s="1"/>
      <c r="J713" s="1"/>
      <c r="K713" s="1"/>
    </row>
    <row r="714" ht="15.75" customHeight="1">
      <c r="A714" s="1"/>
      <c r="D714" s="2"/>
      <c r="H714" s="1"/>
      <c r="I714" s="1"/>
      <c r="J714" s="1"/>
      <c r="K714" s="1"/>
    </row>
    <row r="715" ht="15.75" customHeight="1">
      <c r="A715" s="1"/>
      <c r="D715" s="2"/>
      <c r="H715" s="1"/>
      <c r="I715" s="1"/>
      <c r="J715" s="1"/>
      <c r="K715" s="1"/>
    </row>
    <row r="716" ht="15.75" customHeight="1">
      <c r="A716" s="1"/>
      <c r="D716" s="2"/>
      <c r="H716" s="1"/>
      <c r="I716" s="1"/>
      <c r="J716" s="1"/>
      <c r="K716" s="1"/>
    </row>
    <row r="717" ht="15.75" customHeight="1">
      <c r="A717" s="1"/>
      <c r="D717" s="2"/>
      <c r="H717" s="1"/>
      <c r="I717" s="1"/>
      <c r="J717" s="1"/>
      <c r="K717" s="1"/>
    </row>
    <row r="718" ht="15.75" customHeight="1">
      <c r="A718" s="1"/>
      <c r="D718" s="2"/>
      <c r="H718" s="1"/>
      <c r="I718" s="1"/>
      <c r="J718" s="1"/>
      <c r="K718" s="1"/>
    </row>
    <row r="719" ht="15.75" customHeight="1">
      <c r="A719" s="1"/>
      <c r="D719" s="2"/>
      <c r="H719" s="1"/>
      <c r="I719" s="1"/>
      <c r="J719" s="1"/>
      <c r="K719" s="1"/>
    </row>
    <row r="720" ht="15.75" customHeight="1">
      <c r="A720" s="1"/>
      <c r="D720" s="2"/>
      <c r="H720" s="1"/>
      <c r="I720" s="1"/>
      <c r="J720" s="1"/>
      <c r="K720" s="1"/>
    </row>
    <row r="721" ht="15.75" customHeight="1">
      <c r="A721" s="1"/>
      <c r="D721" s="2"/>
      <c r="H721" s="1"/>
      <c r="I721" s="1"/>
      <c r="J721" s="1"/>
      <c r="K721" s="1"/>
    </row>
    <row r="722" ht="15.75" customHeight="1">
      <c r="A722" s="1"/>
      <c r="D722" s="2"/>
      <c r="H722" s="1"/>
      <c r="I722" s="1"/>
      <c r="J722" s="1"/>
      <c r="K722" s="1"/>
    </row>
    <row r="723" ht="15.75" customHeight="1">
      <c r="A723" s="1"/>
      <c r="D723" s="2"/>
      <c r="H723" s="1"/>
      <c r="I723" s="1"/>
      <c r="J723" s="1"/>
      <c r="K723" s="1"/>
    </row>
    <row r="724" ht="15.75" customHeight="1">
      <c r="A724" s="1"/>
      <c r="D724" s="2"/>
      <c r="H724" s="1"/>
      <c r="I724" s="1"/>
      <c r="J724" s="1"/>
      <c r="K724" s="1"/>
    </row>
    <row r="725" ht="15.75" customHeight="1">
      <c r="A725" s="1"/>
      <c r="D725" s="2"/>
      <c r="H725" s="1"/>
      <c r="I725" s="1"/>
      <c r="J725" s="1"/>
      <c r="K725" s="1"/>
    </row>
    <row r="726" ht="15.75" customHeight="1">
      <c r="A726" s="1"/>
      <c r="D726" s="2"/>
      <c r="H726" s="1"/>
      <c r="I726" s="1"/>
      <c r="J726" s="1"/>
      <c r="K726" s="1"/>
    </row>
    <row r="727" ht="15.75" customHeight="1">
      <c r="A727" s="1"/>
      <c r="D727" s="2"/>
      <c r="H727" s="1"/>
      <c r="I727" s="1"/>
      <c r="J727" s="1"/>
      <c r="K727" s="1"/>
    </row>
    <row r="728" ht="15.75" customHeight="1">
      <c r="A728" s="1"/>
      <c r="D728" s="2"/>
      <c r="H728" s="1"/>
      <c r="I728" s="1"/>
      <c r="J728" s="1"/>
      <c r="K728" s="1"/>
    </row>
    <row r="729" ht="15.75" customHeight="1">
      <c r="A729" s="1"/>
      <c r="D729" s="2"/>
      <c r="H729" s="1"/>
      <c r="I729" s="1"/>
      <c r="J729" s="1"/>
      <c r="K729" s="1"/>
    </row>
    <row r="730" ht="15.75" customHeight="1">
      <c r="A730" s="1"/>
      <c r="D730" s="2"/>
      <c r="H730" s="1"/>
      <c r="I730" s="1"/>
      <c r="J730" s="1"/>
      <c r="K730" s="1"/>
    </row>
    <row r="731" ht="15.75" customHeight="1">
      <c r="A731" s="1"/>
      <c r="D731" s="2"/>
      <c r="H731" s="1"/>
      <c r="I731" s="1"/>
      <c r="J731" s="1"/>
      <c r="K731" s="1"/>
    </row>
    <row r="732" ht="15.75" customHeight="1">
      <c r="A732" s="1"/>
      <c r="D732" s="2"/>
      <c r="H732" s="1"/>
      <c r="I732" s="1"/>
      <c r="J732" s="1"/>
      <c r="K732" s="1"/>
    </row>
    <row r="733" ht="15.75" customHeight="1">
      <c r="A733" s="1"/>
      <c r="D733" s="2"/>
      <c r="H733" s="1"/>
      <c r="I733" s="1"/>
      <c r="J733" s="1"/>
      <c r="K733" s="1"/>
    </row>
    <row r="734" ht="15.75" customHeight="1">
      <c r="A734" s="1"/>
      <c r="D734" s="2"/>
      <c r="H734" s="1"/>
      <c r="I734" s="1"/>
      <c r="J734" s="1"/>
      <c r="K734" s="1"/>
    </row>
    <row r="735" ht="15.75" customHeight="1">
      <c r="A735" s="1"/>
      <c r="D735" s="2"/>
      <c r="H735" s="1"/>
      <c r="I735" s="1"/>
      <c r="J735" s="1"/>
      <c r="K735" s="1"/>
    </row>
    <row r="736" ht="15.75" customHeight="1">
      <c r="A736" s="1"/>
      <c r="D736" s="2"/>
      <c r="H736" s="1"/>
      <c r="I736" s="1"/>
      <c r="J736" s="1"/>
      <c r="K736" s="1"/>
    </row>
    <row r="737" ht="15.75" customHeight="1">
      <c r="A737" s="1"/>
      <c r="D737" s="2"/>
      <c r="H737" s="1"/>
      <c r="I737" s="1"/>
      <c r="J737" s="1"/>
      <c r="K737" s="1"/>
    </row>
    <row r="738" ht="15.75" customHeight="1">
      <c r="A738" s="1"/>
      <c r="D738" s="2"/>
      <c r="H738" s="1"/>
      <c r="I738" s="1"/>
      <c r="J738" s="1"/>
      <c r="K738" s="1"/>
    </row>
    <row r="739" ht="15.75" customHeight="1">
      <c r="A739" s="1"/>
      <c r="D739" s="2"/>
      <c r="H739" s="1"/>
      <c r="I739" s="1"/>
      <c r="J739" s="1"/>
      <c r="K739" s="1"/>
    </row>
    <row r="740" ht="15.75" customHeight="1">
      <c r="A740" s="1"/>
      <c r="D740" s="2"/>
      <c r="H740" s="1"/>
      <c r="I740" s="1"/>
      <c r="J740" s="1"/>
      <c r="K740" s="1"/>
    </row>
    <row r="741" ht="15.75" customHeight="1">
      <c r="A741" s="1"/>
      <c r="D741" s="2"/>
      <c r="H741" s="1"/>
      <c r="I741" s="1"/>
      <c r="J741" s="1"/>
      <c r="K741" s="1"/>
    </row>
    <row r="742" ht="15.75" customHeight="1">
      <c r="A742" s="1"/>
      <c r="D742" s="2"/>
      <c r="H742" s="1"/>
      <c r="I742" s="1"/>
      <c r="J742" s="1"/>
      <c r="K742" s="1"/>
    </row>
    <row r="743" ht="15.75" customHeight="1">
      <c r="A743" s="1"/>
      <c r="D743" s="2"/>
      <c r="H743" s="1"/>
      <c r="I743" s="1"/>
      <c r="J743" s="1"/>
      <c r="K743" s="1"/>
    </row>
    <row r="744" ht="15.75" customHeight="1">
      <c r="A744" s="1"/>
      <c r="D744" s="2"/>
      <c r="H744" s="1"/>
      <c r="I744" s="1"/>
      <c r="J744" s="1"/>
      <c r="K744" s="1"/>
    </row>
    <row r="745" ht="15.75" customHeight="1">
      <c r="A745" s="1"/>
      <c r="D745" s="2"/>
      <c r="H745" s="1"/>
      <c r="I745" s="1"/>
      <c r="J745" s="1"/>
      <c r="K745" s="1"/>
    </row>
    <row r="746" ht="15.75" customHeight="1">
      <c r="A746" s="1"/>
      <c r="D746" s="2"/>
      <c r="H746" s="1"/>
      <c r="I746" s="1"/>
      <c r="J746" s="1"/>
      <c r="K746" s="1"/>
    </row>
    <row r="747" ht="15.75" customHeight="1">
      <c r="A747" s="1"/>
      <c r="D747" s="2"/>
      <c r="H747" s="1"/>
      <c r="I747" s="1"/>
      <c r="J747" s="1"/>
      <c r="K747" s="1"/>
    </row>
    <row r="748" ht="15.75" customHeight="1">
      <c r="A748" s="1"/>
      <c r="D748" s="2"/>
      <c r="H748" s="1"/>
      <c r="I748" s="1"/>
      <c r="J748" s="1"/>
      <c r="K748" s="1"/>
    </row>
    <row r="749" ht="15.75" customHeight="1">
      <c r="A749" s="1"/>
      <c r="D749" s="2"/>
      <c r="H749" s="1"/>
      <c r="I749" s="1"/>
      <c r="J749" s="1"/>
      <c r="K749" s="1"/>
    </row>
    <row r="750" ht="15.75" customHeight="1">
      <c r="A750" s="1"/>
      <c r="D750" s="2"/>
      <c r="H750" s="1"/>
      <c r="I750" s="1"/>
      <c r="J750" s="1"/>
      <c r="K750" s="1"/>
    </row>
    <row r="751" ht="15.75" customHeight="1">
      <c r="A751" s="1"/>
      <c r="D751" s="2"/>
      <c r="H751" s="1"/>
      <c r="I751" s="1"/>
      <c r="J751" s="1"/>
      <c r="K751" s="1"/>
    </row>
    <row r="752" ht="15.75" customHeight="1">
      <c r="A752" s="1"/>
      <c r="D752" s="2"/>
      <c r="H752" s="1"/>
      <c r="I752" s="1"/>
      <c r="J752" s="1"/>
      <c r="K752" s="1"/>
    </row>
    <row r="753" ht="15.75" customHeight="1">
      <c r="A753" s="1"/>
      <c r="D753" s="2"/>
      <c r="H753" s="1"/>
      <c r="I753" s="1"/>
      <c r="J753" s="1"/>
      <c r="K753" s="1"/>
    </row>
    <row r="754" ht="15.75" customHeight="1">
      <c r="A754" s="1"/>
      <c r="D754" s="2"/>
      <c r="H754" s="1"/>
      <c r="I754" s="1"/>
      <c r="J754" s="1"/>
      <c r="K754" s="1"/>
    </row>
    <row r="755" ht="15.75" customHeight="1">
      <c r="A755" s="1"/>
      <c r="D755" s="2"/>
      <c r="H755" s="1"/>
      <c r="I755" s="1"/>
      <c r="J755" s="1"/>
      <c r="K755" s="1"/>
    </row>
    <row r="756" ht="15.75" customHeight="1">
      <c r="A756" s="1"/>
      <c r="D756" s="2"/>
      <c r="H756" s="1"/>
      <c r="I756" s="1"/>
      <c r="J756" s="1"/>
      <c r="K756" s="1"/>
    </row>
    <row r="757" ht="15.75" customHeight="1">
      <c r="A757" s="1"/>
      <c r="D757" s="2"/>
      <c r="H757" s="1"/>
      <c r="I757" s="1"/>
      <c r="J757" s="1"/>
      <c r="K757" s="1"/>
    </row>
    <row r="758" ht="15.75" customHeight="1">
      <c r="A758" s="1"/>
      <c r="D758" s="2"/>
      <c r="H758" s="1"/>
      <c r="I758" s="1"/>
      <c r="J758" s="1"/>
      <c r="K758" s="1"/>
    </row>
    <row r="759" ht="15.75" customHeight="1">
      <c r="A759" s="1"/>
      <c r="D759" s="2"/>
      <c r="H759" s="1"/>
      <c r="I759" s="1"/>
      <c r="J759" s="1"/>
      <c r="K759" s="1"/>
    </row>
    <row r="760" ht="15.75" customHeight="1">
      <c r="A760" s="1"/>
      <c r="D760" s="2"/>
      <c r="H760" s="1"/>
      <c r="I760" s="1"/>
      <c r="J760" s="1"/>
      <c r="K760" s="1"/>
    </row>
    <row r="761" ht="15.75" customHeight="1">
      <c r="A761" s="1"/>
      <c r="D761" s="2"/>
      <c r="H761" s="1"/>
      <c r="I761" s="1"/>
      <c r="J761" s="1"/>
      <c r="K761" s="1"/>
    </row>
    <row r="762" ht="15.75" customHeight="1">
      <c r="A762" s="1"/>
      <c r="D762" s="2"/>
      <c r="H762" s="1"/>
      <c r="I762" s="1"/>
      <c r="J762" s="1"/>
      <c r="K762" s="1"/>
    </row>
    <row r="763" ht="15.75" customHeight="1">
      <c r="A763" s="1"/>
      <c r="D763" s="2"/>
      <c r="H763" s="1"/>
      <c r="I763" s="1"/>
      <c r="J763" s="1"/>
      <c r="K763" s="1"/>
    </row>
    <row r="764" ht="15.75" customHeight="1">
      <c r="A764" s="1"/>
      <c r="D764" s="2"/>
      <c r="H764" s="1"/>
      <c r="I764" s="1"/>
      <c r="J764" s="1"/>
      <c r="K764" s="1"/>
    </row>
    <row r="765" ht="15.75" customHeight="1">
      <c r="A765" s="1"/>
      <c r="D765" s="2"/>
      <c r="H765" s="1"/>
      <c r="I765" s="1"/>
      <c r="J765" s="1"/>
      <c r="K765" s="1"/>
    </row>
    <row r="766" ht="15.75" customHeight="1">
      <c r="A766" s="1"/>
      <c r="D766" s="2"/>
      <c r="H766" s="1"/>
      <c r="I766" s="1"/>
      <c r="J766" s="1"/>
      <c r="K766" s="1"/>
    </row>
    <row r="767" ht="15.75" customHeight="1">
      <c r="A767" s="1"/>
      <c r="D767" s="2"/>
      <c r="H767" s="1"/>
      <c r="I767" s="1"/>
      <c r="J767" s="1"/>
      <c r="K767" s="1"/>
    </row>
    <row r="768" ht="15.75" customHeight="1">
      <c r="A768" s="1"/>
      <c r="D768" s="2"/>
      <c r="H768" s="1"/>
      <c r="I768" s="1"/>
      <c r="J768" s="1"/>
      <c r="K768" s="1"/>
    </row>
    <row r="769" ht="15.75" customHeight="1">
      <c r="A769" s="1"/>
      <c r="D769" s="2"/>
      <c r="H769" s="1"/>
      <c r="I769" s="1"/>
      <c r="J769" s="1"/>
      <c r="K769" s="1"/>
    </row>
    <row r="770" ht="15.75" customHeight="1">
      <c r="A770" s="1"/>
      <c r="D770" s="2"/>
      <c r="H770" s="1"/>
      <c r="I770" s="1"/>
      <c r="J770" s="1"/>
      <c r="K770" s="1"/>
    </row>
    <row r="771" ht="15.75" customHeight="1">
      <c r="A771" s="1"/>
      <c r="D771" s="2"/>
      <c r="H771" s="1"/>
      <c r="I771" s="1"/>
      <c r="J771" s="1"/>
      <c r="K771" s="1"/>
    </row>
    <row r="772" ht="15.75" customHeight="1">
      <c r="A772" s="1"/>
      <c r="D772" s="2"/>
      <c r="H772" s="1"/>
      <c r="I772" s="1"/>
      <c r="J772" s="1"/>
      <c r="K772" s="1"/>
    </row>
    <row r="773" ht="15.75" customHeight="1">
      <c r="A773" s="1"/>
      <c r="D773" s="2"/>
      <c r="H773" s="1"/>
      <c r="I773" s="1"/>
      <c r="J773" s="1"/>
      <c r="K773" s="1"/>
    </row>
    <row r="774" ht="15.75" customHeight="1">
      <c r="A774" s="1"/>
      <c r="D774" s="2"/>
      <c r="H774" s="1"/>
      <c r="I774" s="1"/>
      <c r="J774" s="1"/>
      <c r="K774" s="1"/>
    </row>
    <row r="775" ht="15.75" customHeight="1">
      <c r="A775" s="1"/>
      <c r="D775" s="2"/>
      <c r="H775" s="1"/>
      <c r="I775" s="1"/>
      <c r="J775" s="1"/>
      <c r="K775" s="1"/>
    </row>
    <row r="776" ht="15.75" customHeight="1">
      <c r="A776" s="1"/>
      <c r="D776" s="2"/>
      <c r="H776" s="1"/>
      <c r="I776" s="1"/>
      <c r="J776" s="1"/>
      <c r="K776" s="1"/>
    </row>
    <row r="777" ht="15.75" customHeight="1">
      <c r="A777" s="1"/>
      <c r="D777" s="2"/>
      <c r="H777" s="1"/>
      <c r="I777" s="1"/>
      <c r="J777" s="1"/>
      <c r="K777" s="1"/>
    </row>
    <row r="778" ht="15.75" customHeight="1">
      <c r="A778" s="1"/>
      <c r="D778" s="2"/>
      <c r="H778" s="1"/>
      <c r="I778" s="1"/>
      <c r="J778" s="1"/>
      <c r="K778" s="1"/>
    </row>
    <row r="779" ht="15.75" customHeight="1">
      <c r="A779" s="1"/>
      <c r="D779" s="2"/>
      <c r="H779" s="1"/>
      <c r="I779" s="1"/>
      <c r="J779" s="1"/>
      <c r="K779" s="1"/>
    </row>
    <row r="780" ht="15.75" customHeight="1">
      <c r="A780" s="1"/>
      <c r="D780" s="2"/>
      <c r="H780" s="1"/>
      <c r="I780" s="1"/>
      <c r="J780" s="1"/>
      <c r="K780" s="1"/>
    </row>
    <row r="781" ht="15.75" customHeight="1">
      <c r="A781" s="1"/>
      <c r="D781" s="2"/>
      <c r="H781" s="1"/>
      <c r="I781" s="1"/>
      <c r="J781" s="1"/>
      <c r="K781" s="1"/>
    </row>
    <row r="782" ht="15.75" customHeight="1">
      <c r="A782" s="1"/>
      <c r="D782" s="2"/>
      <c r="H782" s="1"/>
      <c r="I782" s="1"/>
      <c r="J782" s="1"/>
      <c r="K782" s="1"/>
    </row>
    <row r="783" ht="15.75" customHeight="1">
      <c r="A783" s="1"/>
      <c r="D783" s="2"/>
      <c r="H783" s="1"/>
      <c r="I783" s="1"/>
      <c r="J783" s="1"/>
      <c r="K783" s="1"/>
    </row>
    <row r="784" ht="15.75" customHeight="1">
      <c r="A784" s="1"/>
      <c r="D784" s="2"/>
      <c r="H784" s="1"/>
      <c r="I784" s="1"/>
      <c r="J784" s="1"/>
      <c r="K784" s="1"/>
    </row>
    <row r="785" ht="15.75" customHeight="1">
      <c r="A785" s="1"/>
      <c r="D785" s="2"/>
      <c r="H785" s="1"/>
      <c r="I785" s="1"/>
      <c r="J785" s="1"/>
      <c r="K785" s="1"/>
    </row>
    <row r="786" ht="15.75" customHeight="1">
      <c r="A786" s="1"/>
      <c r="D786" s="2"/>
      <c r="H786" s="1"/>
      <c r="I786" s="1"/>
      <c r="J786" s="1"/>
      <c r="K786" s="1"/>
    </row>
    <row r="787" ht="15.75" customHeight="1">
      <c r="A787" s="1"/>
      <c r="D787" s="2"/>
      <c r="H787" s="1"/>
      <c r="I787" s="1"/>
      <c r="J787" s="1"/>
      <c r="K787" s="1"/>
    </row>
    <row r="788" ht="15.75" customHeight="1">
      <c r="A788" s="1"/>
      <c r="D788" s="2"/>
      <c r="H788" s="1"/>
      <c r="I788" s="1"/>
      <c r="J788" s="1"/>
      <c r="K788" s="1"/>
    </row>
    <row r="789" ht="15.75" customHeight="1">
      <c r="A789" s="1"/>
      <c r="D789" s="2"/>
      <c r="H789" s="1"/>
      <c r="I789" s="1"/>
      <c r="J789" s="1"/>
      <c r="K789" s="1"/>
    </row>
    <row r="790" ht="15.75" customHeight="1">
      <c r="A790" s="1"/>
      <c r="D790" s="2"/>
      <c r="H790" s="1"/>
      <c r="I790" s="1"/>
      <c r="J790" s="1"/>
      <c r="K790" s="1"/>
    </row>
    <row r="791" ht="15.75" customHeight="1">
      <c r="A791" s="1"/>
      <c r="D791" s="2"/>
      <c r="H791" s="1"/>
      <c r="I791" s="1"/>
      <c r="J791" s="1"/>
      <c r="K791" s="1"/>
    </row>
    <row r="792" ht="15.75" customHeight="1">
      <c r="A792" s="1"/>
      <c r="D792" s="2"/>
      <c r="H792" s="1"/>
      <c r="I792" s="1"/>
      <c r="J792" s="1"/>
      <c r="K792" s="1"/>
    </row>
    <row r="793" ht="15.75" customHeight="1">
      <c r="A793" s="1"/>
      <c r="D793" s="2"/>
      <c r="H793" s="1"/>
      <c r="I793" s="1"/>
      <c r="J793" s="1"/>
      <c r="K793" s="1"/>
    </row>
    <row r="794" ht="15.75" customHeight="1">
      <c r="A794" s="1"/>
      <c r="D794" s="2"/>
      <c r="H794" s="1"/>
      <c r="I794" s="1"/>
      <c r="J794" s="1"/>
      <c r="K794" s="1"/>
    </row>
    <row r="795" ht="15.75" customHeight="1">
      <c r="A795" s="1"/>
      <c r="D795" s="2"/>
      <c r="H795" s="1"/>
      <c r="I795" s="1"/>
      <c r="J795" s="1"/>
      <c r="K795" s="1"/>
    </row>
    <row r="796" ht="15.75" customHeight="1">
      <c r="A796" s="1"/>
      <c r="D796" s="2"/>
      <c r="H796" s="1"/>
      <c r="I796" s="1"/>
      <c r="J796" s="1"/>
      <c r="K796" s="1"/>
    </row>
    <row r="797" ht="15.75" customHeight="1">
      <c r="A797" s="1"/>
      <c r="D797" s="2"/>
      <c r="H797" s="1"/>
      <c r="I797" s="1"/>
      <c r="J797" s="1"/>
      <c r="K797" s="1"/>
    </row>
    <row r="798" ht="15.75" customHeight="1">
      <c r="A798" s="1"/>
      <c r="D798" s="2"/>
      <c r="H798" s="1"/>
      <c r="I798" s="1"/>
      <c r="J798" s="1"/>
      <c r="K798" s="1"/>
    </row>
    <row r="799" ht="15.75" customHeight="1">
      <c r="A799" s="1"/>
      <c r="D799" s="2"/>
      <c r="H799" s="1"/>
      <c r="I799" s="1"/>
      <c r="J799" s="1"/>
      <c r="K799" s="1"/>
    </row>
    <row r="800" ht="15.75" customHeight="1">
      <c r="A800" s="1"/>
      <c r="D800" s="2"/>
      <c r="H800" s="1"/>
      <c r="I800" s="1"/>
      <c r="J800" s="1"/>
      <c r="K800" s="1"/>
    </row>
    <row r="801" ht="15.75" customHeight="1">
      <c r="A801" s="1"/>
      <c r="D801" s="2"/>
      <c r="H801" s="1"/>
      <c r="I801" s="1"/>
      <c r="J801" s="1"/>
      <c r="K801" s="1"/>
    </row>
    <row r="802" ht="15.75" customHeight="1">
      <c r="A802" s="1"/>
      <c r="D802" s="2"/>
      <c r="H802" s="1"/>
      <c r="I802" s="1"/>
      <c r="J802" s="1"/>
      <c r="K802" s="1"/>
    </row>
    <row r="803" ht="15.75" customHeight="1">
      <c r="A803" s="1"/>
      <c r="D803" s="2"/>
      <c r="H803" s="1"/>
      <c r="I803" s="1"/>
      <c r="J803" s="1"/>
      <c r="K803" s="1"/>
    </row>
    <row r="804" ht="15.75" customHeight="1">
      <c r="A804" s="1"/>
      <c r="D804" s="2"/>
      <c r="H804" s="1"/>
      <c r="I804" s="1"/>
      <c r="J804" s="1"/>
      <c r="K804" s="1"/>
    </row>
    <row r="805" ht="15.75" customHeight="1">
      <c r="A805" s="1"/>
      <c r="D805" s="2"/>
      <c r="H805" s="1"/>
      <c r="I805" s="1"/>
      <c r="J805" s="1"/>
      <c r="K805" s="1"/>
    </row>
    <row r="806" ht="15.75" customHeight="1">
      <c r="A806" s="1"/>
      <c r="D806" s="2"/>
      <c r="H806" s="1"/>
      <c r="I806" s="1"/>
      <c r="J806" s="1"/>
      <c r="K806" s="1"/>
    </row>
    <row r="807" ht="15.75" customHeight="1">
      <c r="A807" s="1"/>
      <c r="D807" s="2"/>
      <c r="H807" s="1"/>
      <c r="I807" s="1"/>
      <c r="J807" s="1"/>
      <c r="K807" s="1"/>
    </row>
    <row r="808" ht="15.75" customHeight="1">
      <c r="A808" s="1"/>
      <c r="D808" s="2"/>
      <c r="H808" s="1"/>
      <c r="I808" s="1"/>
      <c r="J808" s="1"/>
      <c r="K808" s="1"/>
    </row>
    <row r="809" ht="15.75" customHeight="1">
      <c r="A809" s="1"/>
      <c r="D809" s="2"/>
      <c r="H809" s="1"/>
      <c r="I809" s="1"/>
      <c r="J809" s="1"/>
      <c r="K809" s="1"/>
    </row>
    <row r="810" ht="15.75" customHeight="1">
      <c r="A810" s="1"/>
      <c r="D810" s="2"/>
      <c r="H810" s="1"/>
      <c r="I810" s="1"/>
      <c r="J810" s="1"/>
      <c r="K810" s="1"/>
    </row>
    <row r="811" ht="15.75" customHeight="1">
      <c r="A811" s="1"/>
      <c r="D811" s="2"/>
      <c r="H811" s="1"/>
      <c r="I811" s="1"/>
      <c r="J811" s="1"/>
      <c r="K811" s="1"/>
    </row>
    <row r="812" ht="15.75" customHeight="1">
      <c r="A812" s="1"/>
      <c r="D812" s="2"/>
      <c r="H812" s="1"/>
      <c r="I812" s="1"/>
      <c r="J812" s="1"/>
      <c r="K812" s="1"/>
    </row>
    <row r="813" ht="15.75" customHeight="1">
      <c r="A813" s="1"/>
      <c r="D813" s="2"/>
      <c r="H813" s="1"/>
      <c r="I813" s="1"/>
      <c r="J813" s="1"/>
      <c r="K813" s="1"/>
    </row>
    <row r="814" ht="15.75" customHeight="1">
      <c r="A814" s="1"/>
      <c r="D814" s="2"/>
      <c r="H814" s="1"/>
      <c r="I814" s="1"/>
      <c r="J814" s="1"/>
      <c r="K814" s="1"/>
    </row>
    <row r="815" ht="15.75" customHeight="1">
      <c r="A815" s="1"/>
      <c r="D815" s="2"/>
      <c r="H815" s="1"/>
      <c r="I815" s="1"/>
      <c r="J815" s="1"/>
      <c r="K815" s="1"/>
    </row>
    <row r="816" ht="15.75" customHeight="1">
      <c r="A816" s="1"/>
      <c r="D816" s="2"/>
      <c r="H816" s="1"/>
      <c r="I816" s="1"/>
      <c r="J816" s="1"/>
      <c r="K816" s="1"/>
    </row>
    <row r="817" ht="15.75" customHeight="1">
      <c r="A817" s="1"/>
      <c r="D817" s="2"/>
      <c r="H817" s="1"/>
      <c r="I817" s="1"/>
      <c r="J817" s="1"/>
      <c r="K817" s="1"/>
    </row>
    <row r="818" ht="15.75" customHeight="1">
      <c r="A818" s="1"/>
      <c r="D818" s="2"/>
      <c r="H818" s="1"/>
      <c r="I818" s="1"/>
      <c r="J818" s="1"/>
      <c r="K818" s="1"/>
    </row>
    <row r="819" ht="15.75" customHeight="1">
      <c r="A819" s="1"/>
      <c r="D819" s="2"/>
      <c r="H819" s="1"/>
      <c r="I819" s="1"/>
      <c r="J819" s="1"/>
      <c r="K819" s="1"/>
    </row>
    <row r="820" ht="15.75" customHeight="1">
      <c r="A820" s="1"/>
      <c r="D820" s="2"/>
      <c r="H820" s="1"/>
      <c r="I820" s="1"/>
      <c r="J820" s="1"/>
      <c r="K820" s="1"/>
    </row>
    <row r="821" ht="15.75" customHeight="1">
      <c r="A821" s="1"/>
      <c r="D821" s="2"/>
      <c r="H821" s="1"/>
      <c r="I821" s="1"/>
      <c r="J821" s="1"/>
      <c r="K821" s="1"/>
    </row>
    <row r="822" ht="15.75" customHeight="1">
      <c r="A822" s="1"/>
      <c r="D822" s="2"/>
      <c r="H822" s="1"/>
      <c r="I822" s="1"/>
      <c r="J822" s="1"/>
      <c r="K822" s="1"/>
    </row>
    <row r="823" ht="15.75" customHeight="1">
      <c r="A823" s="1"/>
      <c r="D823" s="2"/>
      <c r="H823" s="1"/>
      <c r="I823" s="1"/>
      <c r="J823" s="1"/>
      <c r="K823" s="1"/>
    </row>
    <row r="824" ht="15.75" customHeight="1">
      <c r="A824" s="1"/>
      <c r="D824" s="2"/>
      <c r="H824" s="1"/>
      <c r="I824" s="1"/>
      <c r="J824" s="1"/>
      <c r="K824" s="1"/>
    </row>
    <row r="825" ht="15.75" customHeight="1">
      <c r="A825" s="1"/>
      <c r="D825" s="2"/>
      <c r="H825" s="1"/>
      <c r="I825" s="1"/>
      <c r="J825" s="1"/>
      <c r="K825" s="1"/>
    </row>
    <row r="826" ht="15.75" customHeight="1">
      <c r="A826" s="1"/>
      <c r="D826" s="2"/>
      <c r="H826" s="1"/>
      <c r="I826" s="1"/>
      <c r="J826" s="1"/>
      <c r="K826" s="1"/>
    </row>
    <row r="827" ht="15.75" customHeight="1">
      <c r="A827" s="1"/>
      <c r="D827" s="2"/>
      <c r="H827" s="1"/>
      <c r="I827" s="1"/>
      <c r="J827" s="1"/>
      <c r="K827" s="1"/>
    </row>
    <row r="828" ht="15.75" customHeight="1">
      <c r="A828" s="1"/>
      <c r="D828" s="2"/>
      <c r="H828" s="1"/>
      <c r="I828" s="1"/>
      <c r="J828" s="1"/>
      <c r="K828" s="1"/>
    </row>
    <row r="829" ht="15.75" customHeight="1">
      <c r="A829" s="1"/>
      <c r="D829" s="2"/>
      <c r="H829" s="1"/>
      <c r="I829" s="1"/>
      <c r="J829" s="1"/>
      <c r="K829" s="1"/>
    </row>
    <row r="830" ht="15.75" customHeight="1">
      <c r="A830" s="1"/>
      <c r="D830" s="2"/>
      <c r="H830" s="1"/>
      <c r="I830" s="1"/>
      <c r="J830" s="1"/>
      <c r="K830" s="1"/>
    </row>
    <row r="831" ht="15.75" customHeight="1">
      <c r="A831" s="1"/>
      <c r="D831" s="2"/>
      <c r="H831" s="1"/>
      <c r="I831" s="1"/>
      <c r="J831" s="1"/>
      <c r="K831" s="1"/>
    </row>
    <row r="832" ht="15.75" customHeight="1">
      <c r="A832" s="1"/>
      <c r="D832" s="2"/>
      <c r="H832" s="1"/>
      <c r="I832" s="1"/>
      <c r="J832" s="1"/>
      <c r="K832" s="1"/>
    </row>
    <row r="833" ht="15.75" customHeight="1">
      <c r="A833" s="1"/>
      <c r="D833" s="2"/>
      <c r="H833" s="1"/>
      <c r="I833" s="1"/>
      <c r="J833" s="1"/>
      <c r="K833" s="1"/>
    </row>
    <row r="834" ht="15.75" customHeight="1">
      <c r="A834" s="1"/>
      <c r="D834" s="2"/>
      <c r="H834" s="1"/>
      <c r="I834" s="1"/>
      <c r="J834" s="1"/>
      <c r="K834" s="1"/>
    </row>
    <row r="835" ht="15.75" customHeight="1">
      <c r="A835" s="1"/>
      <c r="D835" s="2"/>
      <c r="H835" s="1"/>
      <c r="I835" s="1"/>
      <c r="J835" s="1"/>
      <c r="K835" s="1"/>
    </row>
    <row r="836" ht="15.75" customHeight="1">
      <c r="A836" s="1"/>
      <c r="D836" s="2"/>
      <c r="H836" s="1"/>
      <c r="I836" s="1"/>
      <c r="J836" s="1"/>
      <c r="K836" s="1"/>
    </row>
    <row r="837" ht="15.75" customHeight="1">
      <c r="A837" s="1"/>
      <c r="D837" s="2"/>
      <c r="H837" s="1"/>
      <c r="I837" s="1"/>
      <c r="J837" s="1"/>
      <c r="K837" s="1"/>
    </row>
    <row r="838" ht="15.75" customHeight="1">
      <c r="A838" s="1"/>
      <c r="D838" s="2"/>
      <c r="H838" s="1"/>
      <c r="I838" s="1"/>
      <c r="J838" s="1"/>
      <c r="K838" s="1"/>
    </row>
    <row r="839" ht="15.75" customHeight="1">
      <c r="A839" s="1"/>
      <c r="D839" s="2"/>
      <c r="H839" s="1"/>
      <c r="I839" s="1"/>
      <c r="J839" s="1"/>
      <c r="K839" s="1"/>
    </row>
    <row r="840" ht="15.75" customHeight="1">
      <c r="A840" s="1"/>
      <c r="D840" s="2"/>
      <c r="H840" s="1"/>
      <c r="I840" s="1"/>
      <c r="J840" s="1"/>
      <c r="K840" s="1"/>
    </row>
    <row r="841" ht="15.75" customHeight="1">
      <c r="A841" s="1"/>
      <c r="D841" s="2"/>
      <c r="H841" s="1"/>
      <c r="I841" s="1"/>
      <c r="J841" s="1"/>
      <c r="K841" s="1"/>
    </row>
    <row r="842" ht="15.75" customHeight="1">
      <c r="A842" s="1"/>
      <c r="D842" s="2"/>
      <c r="H842" s="1"/>
      <c r="I842" s="1"/>
      <c r="J842" s="1"/>
      <c r="K842" s="1"/>
    </row>
    <row r="843" ht="15.75" customHeight="1">
      <c r="A843" s="1"/>
      <c r="D843" s="2"/>
      <c r="H843" s="1"/>
      <c r="I843" s="1"/>
      <c r="J843" s="1"/>
      <c r="K843" s="1"/>
    </row>
    <row r="844" ht="15.75" customHeight="1">
      <c r="A844" s="1"/>
      <c r="D844" s="2"/>
      <c r="H844" s="1"/>
      <c r="I844" s="1"/>
      <c r="J844" s="1"/>
      <c r="K844" s="1"/>
    </row>
    <row r="845" ht="15.75" customHeight="1">
      <c r="A845" s="1"/>
      <c r="D845" s="2"/>
      <c r="H845" s="1"/>
      <c r="I845" s="1"/>
      <c r="J845" s="1"/>
      <c r="K845" s="1"/>
    </row>
    <row r="846" ht="15.75" customHeight="1">
      <c r="A846" s="1"/>
      <c r="D846" s="2"/>
      <c r="H846" s="1"/>
      <c r="I846" s="1"/>
      <c r="J846" s="1"/>
      <c r="K846" s="1"/>
    </row>
    <row r="847" ht="15.75" customHeight="1">
      <c r="A847" s="1"/>
      <c r="D847" s="2"/>
      <c r="H847" s="1"/>
      <c r="I847" s="1"/>
      <c r="J847" s="1"/>
      <c r="K847" s="1"/>
    </row>
    <row r="848" ht="15.75" customHeight="1">
      <c r="A848" s="1"/>
      <c r="D848" s="2"/>
      <c r="H848" s="1"/>
      <c r="I848" s="1"/>
      <c r="J848" s="1"/>
      <c r="K848" s="1"/>
    </row>
    <row r="849" ht="15.75" customHeight="1">
      <c r="A849" s="1"/>
      <c r="D849" s="2"/>
      <c r="H849" s="1"/>
      <c r="I849" s="1"/>
      <c r="J849" s="1"/>
      <c r="K849" s="1"/>
    </row>
    <row r="850" ht="15.75" customHeight="1">
      <c r="A850" s="1"/>
      <c r="D850" s="2"/>
      <c r="H850" s="1"/>
      <c r="I850" s="1"/>
      <c r="J850" s="1"/>
      <c r="K850" s="1"/>
    </row>
    <row r="851" ht="15.75" customHeight="1">
      <c r="A851" s="1"/>
      <c r="D851" s="2"/>
      <c r="H851" s="1"/>
      <c r="I851" s="1"/>
      <c r="J851" s="1"/>
      <c r="K851" s="1"/>
    </row>
    <row r="852" ht="15.75" customHeight="1">
      <c r="A852" s="1"/>
      <c r="D852" s="2"/>
      <c r="H852" s="1"/>
      <c r="I852" s="1"/>
      <c r="J852" s="1"/>
      <c r="K852" s="1"/>
    </row>
    <row r="853" ht="15.75" customHeight="1">
      <c r="A853" s="1"/>
      <c r="D853" s="2"/>
      <c r="H853" s="1"/>
      <c r="I853" s="1"/>
      <c r="J853" s="1"/>
      <c r="K853" s="1"/>
    </row>
    <row r="854" ht="15.75" customHeight="1">
      <c r="A854" s="1"/>
      <c r="D854" s="2"/>
      <c r="H854" s="1"/>
      <c r="I854" s="1"/>
      <c r="J854" s="1"/>
      <c r="K854" s="1"/>
    </row>
    <row r="855" ht="15.75" customHeight="1">
      <c r="A855" s="1"/>
      <c r="D855" s="2"/>
      <c r="H855" s="1"/>
      <c r="I855" s="1"/>
      <c r="J855" s="1"/>
      <c r="K855" s="1"/>
    </row>
    <row r="856" ht="15.75" customHeight="1">
      <c r="A856" s="1"/>
      <c r="D856" s="2"/>
      <c r="H856" s="1"/>
      <c r="I856" s="1"/>
      <c r="J856" s="1"/>
      <c r="K856" s="1"/>
    </row>
    <row r="857" ht="15.75" customHeight="1">
      <c r="A857" s="1"/>
      <c r="D857" s="2"/>
      <c r="H857" s="1"/>
      <c r="I857" s="1"/>
      <c r="J857" s="1"/>
      <c r="K857" s="1"/>
    </row>
    <row r="858" ht="15.75" customHeight="1">
      <c r="A858" s="1"/>
      <c r="D858" s="2"/>
      <c r="H858" s="1"/>
      <c r="I858" s="1"/>
      <c r="J858" s="1"/>
      <c r="K858" s="1"/>
    </row>
    <row r="859" ht="15.75" customHeight="1">
      <c r="A859" s="1"/>
      <c r="D859" s="2"/>
      <c r="H859" s="1"/>
      <c r="I859" s="1"/>
      <c r="J859" s="1"/>
      <c r="K859" s="1"/>
    </row>
    <row r="860" ht="15.75" customHeight="1">
      <c r="A860" s="1"/>
      <c r="D860" s="2"/>
      <c r="H860" s="1"/>
      <c r="I860" s="1"/>
      <c r="J860" s="1"/>
      <c r="K860" s="1"/>
    </row>
    <row r="861" ht="15.75" customHeight="1">
      <c r="A861" s="1"/>
      <c r="D861" s="2"/>
      <c r="H861" s="1"/>
      <c r="I861" s="1"/>
      <c r="J861" s="1"/>
      <c r="K861" s="1"/>
    </row>
    <row r="862" ht="15.75" customHeight="1">
      <c r="A862" s="1"/>
      <c r="D862" s="2"/>
      <c r="H862" s="1"/>
      <c r="I862" s="1"/>
      <c r="J862" s="1"/>
      <c r="K862" s="1"/>
    </row>
    <row r="863" ht="15.75" customHeight="1">
      <c r="A863" s="1"/>
      <c r="D863" s="2"/>
      <c r="H863" s="1"/>
      <c r="I863" s="1"/>
      <c r="J863" s="1"/>
      <c r="K863" s="1"/>
    </row>
    <row r="864" ht="15.75" customHeight="1">
      <c r="A864" s="1"/>
      <c r="D864" s="2"/>
      <c r="H864" s="1"/>
      <c r="I864" s="1"/>
      <c r="J864" s="1"/>
      <c r="K864" s="1"/>
    </row>
    <row r="865" ht="15.75" customHeight="1">
      <c r="A865" s="1"/>
      <c r="D865" s="2"/>
      <c r="H865" s="1"/>
      <c r="I865" s="1"/>
      <c r="J865" s="1"/>
      <c r="K865" s="1"/>
    </row>
    <row r="866" ht="15.75" customHeight="1">
      <c r="A866" s="1"/>
      <c r="D866" s="2"/>
      <c r="H866" s="1"/>
      <c r="I866" s="1"/>
      <c r="J866" s="1"/>
      <c r="K866" s="1"/>
    </row>
    <row r="867" ht="15.75" customHeight="1">
      <c r="A867" s="1"/>
      <c r="D867" s="2"/>
      <c r="H867" s="1"/>
      <c r="I867" s="1"/>
      <c r="J867" s="1"/>
      <c r="K867" s="1"/>
    </row>
    <row r="868" ht="15.75" customHeight="1">
      <c r="A868" s="1"/>
      <c r="D868" s="2"/>
      <c r="H868" s="1"/>
      <c r="I868" s="1"/>
      <c r="J868" s="1"/>
      <c r="K868" s="1"/>
    </row>
    <row r="869" ht="15.75" customHeight="1">
      <c r="A869" s="1"/>
      <c r="D869" s="2"/>
      <c r="H869" s="1"/>
      <c r="I869" s="1"/>
      <c r="J869" s="1"/>
      <c r="K869" s="1"/>
    </row>
    <row r="870" ht="15.75" customHeight="1">
      <c r="A870" s="1"/>
      <c r="D870" s="2"/>
      <c r="H870" s="1"/>
      <c r="I870" s="1"/>
      <c r="J870" s="1"/>
      <c r="K870" s="1"/>
    </row>
    <row r="871" ht="15.75" customHeight="1">
      <c r="A871" s="1"/>
      <c r="D871" s="2"/>
      <c r="H871" s="1"/>
      <c r="I871" s="1"/>
      <c r="J871" s="1"/>
      <c r="K871" s="1"/>
    </row>
    <row r="872" ht="15.75" customHeight="1">
      <c r="A872" s="1"/>
      <c r="D872" s="2"/>
      <c r="H872" s="1"/>
      <c r="I872" s="1"/>
      <c r="J872" s="1"/>
      <c r="K872" s="1"/>
    </row>
    <row r="873" ht="15.75" customHeight="1">
      <c r="A873" s="1"/>
      <c r="D873" s="2"/>
      <c r="H873" s="1"/>
      <c r="I873" s="1"/>
      <c r="J873" s="1"/>
      <c r="K873" s="1"/>
    </row>
    <row r="874" ht="15.75" customHeight="1">
      <c r="A874" s="1"/>
      <c r="D874" s="2"/>
      <c r="H874" s="1"/>
      <c r="I874" s="1"/>
      <c r="J874" s="1"/>
      <c r="K874" s="1"/>
    </row>
    <row r="875" ht="15.75" customHeight="1">
      <c r="A875" s="1"/>
      <c r="D875" s="2"/>
      <c r="H875" s="1"/>
      <c r="I875" s="1"/>
      <c r="J875" s="1"/>
      <c r="K875" s="1"/>
    </row>
    <row r="876" ht="15.75" customHeight="1">
      <c r="A876" s="1"/>
      <c r="D876" s="2"/>
      <c r="H876" s="1"/>
      <c r="I876" s="1"/>
      <c r="J876" s="1"/>
      <c r="K876" s="1"/>
    </row>
    <row r="877" ht="15.75" customHeight="1">
      <c r="A877" s="1"/>
      <c r="D877" s="2"/>
      <c r="H877" s="1"/>
      <c r="I877" s="1"/>
      <c r="J877" s="1"/>
      <c r="K877" s="1"/>
    </row>
    <row r="878" ht="15.75" customHeight="1">
      <c r="A878" s="1"/>
      <c r="D878" s="2"/>
      <c r="H878" s="1"/>
      <c r="I878" s="1"/>
      <c r="J878" s="1"/>
      <c r="K878" s="1"/>
    </row>
    <row r="879" ht="15.75" customHeight="1">
      <c r="A879" s="1"/>
      <c r="D879" s="2"/>
      <c r="H879" s="1"/>
      <c r="I879" s="1"/>
      <c r="J879" s="1"/>
      <c r="K879" s="1"/>
    </row>
    <row r="880" ht="15.75" customHeight="1">
      <c r="A880" s="1"/>
      <c r="D880" s="2"/>
      <c r="H880" s="1"/>
      <c r="I880" s="1"/>
      <c r="J880" s="1"/>
      <c r="K880" s="1"/>
    </row>
    <row r="881" ht="15.75" customHeight="1">
      <c r="A881" s="1"/>
      <c r="D881" s="2"/>
      <c r="H881" s="1"/>
      <c r="I881" s="1"/>
      <c r="J881" s="1"/>
      <c r="K881" s="1"/>
    </row>
    <row r="882" ht="15.75" customHeight="1">
      <c r="A882" s="1"/>
      <c r="D882" s="2"/>
      <c r="H882" s="1"/>
      <c r="I882" s="1"/>
      <c r="J882" s="1"/>
      <c r="K882" s="1"/>
    </row>
    <row r="883" ht="15.75" customHeight="1">
      <c r="A883" s="1"/>
      <c r="D883" s="2"/>
      <c r="H883" s="1"/>
      <c r="I883" s="1"/>
      <c r="J883" s="1"/>
      <c r="K883" s="1"/>
    </row>
    <row r="884" ht="15.75" customHeight="1">
      <c r="A884" s="1"/>
      <c r="D884" s="2"/>
      <c r="H884" s="1"/>
      <c r="I884" s="1"/>
      <c r="J884" s="1"/>
      <c r="K884" s="1"/>
    </row>
    <row r="885" ht="15.75" customHeight="1">
      <c r="A885" s="1"/>
      <c r="D885" s="2"/>
      <c r="H885" s="1"/>
      <c r="I885" s="1"/>
      <c r="J885" s="1"/>
      <c r="K885" s="1"/>
    </row>
    <row r="886" ht="15.75" customHeight="1">
      <c r="A886" s="1"/>
      <c r="D886" s="2"/>
      <c r="H886" s="1"/>
      <c r="I886" s="1"/>
      <c r="J886" s="1"/>
      <c r="K886" s="1"/>
    </row>
    <row r="887" ht="15.75" customHeight="1">
      <c r="A887" s="1"/>
      <c r="D887" s="2"/>
      <c r="H887" s="1"/>
      <c r="I887" s="1"/>
      <c r="J887" s="1"/>
      <c r="K887" s="1"/>
    </row>
    <row r="888" ht="15.75" customHeight="1">
      <c r="A888" s="1"/>
      <c r="D888" s="2"/>
      <c r="H888" s="1"/>
      <c r="I888" s="1"/>
      <c r="J888" s="1"/>
      <c r="K888" s="1"/>
    </row>
    <row r="889" ht="15.75" customHeight="1">
      <c r="A889" s="1"/>
      <c r="D889" s="2"/>
      <c r="H889" s="1"/>
      <c r="I889" s="1"/>
      <c r="J889" s="1"/>
      <c r="K889" s="1"/>
    </row>
    <row r="890" ht="15.75" customHeight="1">
      <c r="A890" s="1"/>
      <c r="D890" s="2"/>
      <c r="H890" s="1"/>
      <c r="I890" s="1"/>
      <c r="J890" s="1"/>
      <c r="K890" s="1"/>
    </row>
    <row r="891" ht="15.75" customHeight="1">
      <c r="A891" s="1"/>
      <c r="D891" s="2"/>
      <c r="H891" s="1"/>
      <c r="I891" s="1"/>
      <c r="J891" s="1"/>
      <c r="K891" s="1"/>
    </row>
    <row r="892" ht="15.75" customHeight="1">
      <c r="A892" s="1"/>
      <c r="D892" s="2"/>
      <c r="H892" s="1"/>
      <c r="I892" s="1"/>
      <c r="J892" s="1"/>
      <c r="K892" s="1"/>
    </row>
    <row r="893" ht="15.75" customHeight="1">
      <c r="A893" s="1"/>
      <c r="D893" s="2"/>
      <c r="H893" s="1"/>
      <c r="I893" s="1"/>
      <c r="J893" s="1"/>
      <c r="K893" s="1"/>
    </row>
    <row r="894" ht="15.75" customHeight="1">
      <c r="A894" s="1"/>
      <c r="D894" s="2"/>
      <c r="H894" s="1"/>
      <c r="I894" s="1"/>
      <c r="J894" s="1"/>
      <c r="K894" s="1"/>
    </row>
    <row r="895" ht="15.75" customHeight="1">
      <c r="A895" s="1"/>
      <c r="D895" s="2"/>
      <c r="H895" s="1"/>
      <c r="I895" s="1"/>
      <c r="J895" s="1"/>
      <c r="K895" s="1"/>
    </row>
    <row r="896" ht="15.75" customHeight="1">
      <c r="A896" s="1"/>
      <c r="D896" s="2"/>
      <c r="H896" s="1"/>
      <c r="I896" s="1"/>
      <c r="J896" s="1"/>
      <c r="K896" s="1"/>
    </row>
    <row r="897" ht="15.75" customHeight="1">
      <c r="A897" s="1"/>
      <c r="D897" s="2"/>
      <c r="H897" s="1"/>
      <c r="I897" s="1"/>
      <c r="J897" s="1"/>
      <c r="K897" s="1"/>
    </row>
    <row r="898" ht="15.75" customHeight="1">
      <c r="A898" s="1"/>
      <c r="D898" s="2"/>
      <c r="H898" s="1"/>
      <c r="I898" s="1"/>
      <c r="J898" s="1"/>
      <c r="K898" s="1"/>
    </row>
    <row r="899" ht="15.75" customHeight="1">
      <c r="A899" s="1"/>
      <c r="D899" s="2"/>
      <c r="H899" s="1"/>
      <c r="I899" s="1"/>
      <c r="J899" s="1"/>
      <c r="K899" s="1"/>
    </row>
    <row r="900" ht="15.75" customHeight="1">
      <c r="A900" s="1"/>
      <c r="D900" s="2"/>
      <c r="H900" s="1"/>
      <c r="I900" s="1"/>
      <c r="J900" s="1"/>
      <c r="K900" s="1"/>
    </row>
    <row r="901" ht="15.75" customHeight="1">
      <c r="A901" s="1"/>
      <c r="D901" s="2"/>
      <c r="H901" s="1"/>
      <c r="I901" s="1"/>
      <c r="J901" s="1"/>
      <c r="K901" s="1"/>
    </row>
    <row r="902" ht="15.75" customHeight="1">
      <c r="A902" s="1"/>
      <c r="D902" s="2"/>
      <c r="H902" s="1"/>
      <c r="I902" s="1"/>
      <c r="J902" s="1"/>
      <c r="K902" s="1"/>
    </row>
    <row r="903" ht="15.75" customHeight="1">
      <c r="A903" s="1"/>
      <c r="D903" s="2"/>
      <c r="H903" s="1"/>
      <c r="I903" s="1"/>
      <c r="J903" s="1"/>
      <c r="K903" s="1"/>
    </row>
    <row r="904" ht="15.75" customHeight="1">
      <c r="A904" s="1"/>
      <c r="D904" s="2"/>
      <c r="H904" s="1"/>
      <c r="I904" s="1"/>
      <c r="J904" s="1"/>
      <c r="K904" s="1"/>
    </row>
    <row r="905" ht="15.75" customHeight="1">
      <c r="A905" s="1"/>
      <c r="D905" s="2"/>
      <c r="H905" s="1"/>
      <c r="I905" s="1"/>
      <c r="J905" s="1"/>
      <c r="K905" s="1"/>
    </row>
    <row r="906" ht="15.75" customHeight="1">
      <c r="A906" s="1"/>
      <c r="D906" s="2"/>
      <c r="H906" s="1"/>
      <c r="I906" s="1"/>
      <c r="J906" s="1"/>
      <c r="K906" s="1"/>
    </row>
    <row r="907" ht="15.75" customHeight="1">
      <c r="A907" s="1"/>
      <c r="D907" s="2"/>
      <c r="H907" s="1"/>
      <c r="I907" s="1"/>
      <c r="J907" s="1"/>
      <c r="K907" s="1"/>
    </row>
    <row r="908" ht="15.75" customHeight="1">
      <c r="A908" s="1"/>
      <c r="D908" s="2"/>
      <c r="H908" s="1"/>
      <c r="I908" s="1"/>
      <c r="J908" s="1"/>
      <c r="K908" s="1"/>
    </row>
    <row r="909" ht="15.75" customHeight="1">
      <c r="A909" s="1"/>
      <c r="D909" s="2"/>
      <c r="H909" s="1"/>
      <c r="I909" s="1"/>
      <c r="J909" s="1"/>
      <c r="K909" s="1"/>
    </row>
    <row r="910" ht="15.75" customHeight="1">
      <c r="A910" s="1"/>
      <c r="D910" s="2"/>
      <c r="H910" s="1"/>
      <c r="I910" s="1"/>
      <c r="J910" s="1"/>
      <c r="K910" s="1"/>
    </row>
    <row r="911" ht="15.75" customHeight="1">
      <c r="A911" s="1"/>
      <c r="D911" s="2"/>
      <c r="H911" s="1"/>
      <c r="I911" s="1"/>
      <c r="J911" s="1"/>
      <c r="K911" s="1"/>
    </row>
    <row r="912" ht="15.75" customHeight="1">
      <c r="A912" s="1"/>
      <c r="D912" s="2"/>
      <c r="H912" s="1"/>
      <c r="I912" s="1"/>
      <c r="J912" s="1"/>
      <c r="K912" s="1"/>
    </row>
    <row r="913" ht="15.75" customHeight="1">
      <c r="A913" s="1"/>
      <c r="D913" s="2"/>
      <c r="H913" s="1"/>
      <c r="I913" s="1"/>
      <c r="J913" s="1"/>
      <c r="K913" s="1"/>
    </row>
    <row r="914" ht="15.75" customHeight="1">
      <c r="A914" s="1"/>
      <c r="D914" s="2"/>
      <c r="H914" s="1"/>
      <c r="I914" s="1"/>
      <c r="J914" s="1"/>
      <c r="K914" s="1"/>
    </row>
    <row r="915" ht="15.75" customHeight="1">
      <c r="A915" s="1"/>
      <c r="D915" s="2"/>
      <c r="H915" s="1"/>
      <c r="I915" s="1"/>
      <c r="J915" s="1"/>
      <c r="K915" s="1"/>
    </row>
    <row r="916" ht="15.75" customHeight="1">
      <c r="A916" s="1"/>
      <c r="D916" s="2"/>
      <c r="H916" s="1"/>
      <c r="I916" s="1"/>
      <c r="J916" s="1"/>
      <c r="K916" s="1"/>
    </row>
    <row r="917" ht="15.75" customHeight="1">
      <c r="A917" s="1"/>
      <c r="D917" s="2"/>
      <c r="H917" s="1"/>
      <c r="I917" s="1"/>
      <c r="J917" s="1"/>
      <c r="K917" s="1"/>
    </row>
    <row r="918" ht="15.75" customHeight="1">
      <c r="A918" s="1"/>
      <c r="D918" s="2"/>
      <c r="H918" s="1"/>
      <c r="I918" s="1"/>
      <c r="J918" s="1"/>
      <c r="K918" s="1"/>
    </row>
    <row r="919" ht="15.75" customHeight="1">
      <c r="A919" s="1"/>
      <c r="D919" s="2"/>
      <c r="H919" s="1"/>
      <c r="I919" s="1"/>
      <c r="J919" s="1"/>
      <c r="K919" s="1"/>
    </row>
    <row r="920" ht="15.75" customHeight="1">
      <c r="A920" s="1"/>
      <c r="D920" s="2"/>
      <c r="H920" s="1"/>
      <c r="I920" s="1"/>
      <c r="J920" s="1"/>
      <c r="K920" s="1"/>
    </row>
    <row r="921" ht="15.75" customHeight="1">
      <c r="A921" s="1"/>
      <c r="D921" s="2"/>
      <c r="H921" s="1"/>
      <c r="I921" s="1"/>
      <c r="J921" s="1"/>
      <c r="K921" s="1"/>
    </row>
    <row r="922" ht="15.75" customHeight="1">
      <c r="A922" s="1"/>
      <c r="D922" s="2"/>
      <c r="H922" s="1"/>
      <c r="I922" s="1"/>
      <c r="J922" s="1"/>
      <c r="K922" s="1"/>
    </row>
    <row r="923" ht="15.75" customHeight="1">
      <c r="A923" s="1"/>
      <c r="D923" s="2"/>
      <c r="H923" s="1"/>
      <c r="I923" s="1"/>
      <c r="J923" s="1"/>
      <c r="K923" s="1"/>
    </row>
    <row r="924" ht="15.75" customHeight="1">
      <c r="A924" s="1"/>
      <c r="D924" s="2"/>
      <c r="H924" s="1"/>
      <c r="I924" s="1"/>
      <c r="J924" s="1"/>
      <c r="K924" s="1"/>
    </row>
    <row r="925" ht="15.75" customHeight="1">
      <c r="A925" s="1"/>
      <c r="D925" s="2"/>
      <c r="H925" s="1"/>
      <c r="I925" s="1"/>
      <c r="J925" s="1"/>
      <c r="K925" s="1"/>
    </row>
    <row r="926" ht="15.75" customHeight="1">
      <c r="A926" s="1"/>
      <c r="D926" s="2"/>
      <c r="H926" s="1"/>
      <c r="I926" s="1"/>
      <c r="J926" s="1"/>
      <c r="K926" s="1"/>
    </row>
    <row r="927" ht="15.75" customHeight="1">
      <c r="A927" s="1"/>
      <c r="D927" s="2"/>
      <c r="H927" s="1"/>
      <c r="I927" s="1"/>
      <c r="J927" s="1"/>
      <c r="K927" s="1"/>
    </row>
    <row r="928" ht="15.75" customHeight="1">
      <c r="A928" s="1"/>
      <c r="D928" s="2"/>
      <c r="H928" s="1"/>
      <c r="I928" s="1"/>
      <c r="J928" s="1"/>
      <c r="K928" s="1"/>
    </row>
    <row r="929" ht="15.75" customHeight="1">
      <c r="A929" s="1"/>
      <c r="D929" s="2"/>
      <c r="H929" s="1"/>
      <c r="I929" s="1"/>
      <c r="J929" s="1"/>
      <c r="K929" s="1"/>
    </row>
    <row r="930" ht="15.75" customHeight="1">
      <c r="A930" s="1"/>
      <c r="D930" s="2"/>
      <c r="H930" s="1"/>
      <c r="I930" s="1"/>
      <c r="J930" s="1"/>
      <c r="K930" s="1"/>
    </row>
    <row r="931" ht="15.75" customHeight="1">
      <c r="A931" s="1"/>
      <c r="D931" s="2"/>
      <c r="H931" s="1"/>
      <c r="I931" s="1"/>
      <c r="J931" s="1"/>
      <c r="K931" s="1"/>
    </row>
    <row r="932" ht="15.75" customHeight="1">
      <c r="A932" s="1"/>
      <c r="D932" s="2"/>
      <c r="H932" s="1"/>
      <c r="I932" s="1"/>
      <c r="J932" s="1"/>
      <c r="K932" s="1"/>
    </row>
    <row r="933" ht="15.75" customHeight="1">
      <c r="A933" s="1"/>
      <c r="D933" s="2"/>
      <c r="H933" s="1"/>
      <c r="I933" s="1"/>
      <c r="J933" s="1"/>
      <c r="K933" s="1"/>
    </row>
    <row r="934" ht="15.75" customHeight="1">
      <c r="A934" s="1"/>
      <c r="D934" s="2"/>
      <c r="H934" s="1"/>
      <c r="I934" s="1"/>
      <c r="J934" s="1"/>
      <c r="K934" s="1"/>
    </row>
    <row r="935" ht="15.75" customHeight="1">
      <c r="A935" s="1"/>
      <c r="D935" s="2"/>
      <c r="H935" s="1"/>
      <c r="I935" s="1"/>
      <c r="J935" s="1"/>
      <c r="K935" s="1"/>
    </row>
    <row r="936" ht="15.75" customHeight="1">
      <c r="A936" s="1"/>
      <c r="D936" s="2"/>
      <c r="H936" s="1"/>
      <c r="I936" s="1"/>
      <c r="J936" s="1"/>
      <c r="K936" s="1"/>
    </row>
    <row r="937" ht="15.75" customHeight="1">
      <c r="A937" s="1"/>
      <c r="D937" s="2"/>
      <c r="H937" s="1"/>
      <c r="I937" s="1"/>
      <c r="J937" s="1"/>
      <c r="K937" s="1"/>
    </row>
    <row r="938" ht="15.75" customHeight="1">
      <c r="A938" s="1"/>
      <c r="D938" s="2"/>
      <c r="H938" s="1"/>
      <c r="I938" s="1"/>
      <c r="J938" s="1"/>
      <c r="K938" s="1"/>
    </row>
    <row r="939" ht="15.75" customHeight="1">
      <c r="A939" s="1"/>
      <c r="D939" s="2"/>
      <c r="H939" s="1"/>
      <c r="I939" s="1"/>
      <c r="J939" s="1"/>
      <c r="K939" s="1"/>
    </row>
    <row r="940" ht="15.75" customHeight="1">
      <c r="A940" s="1"/>
      <c r="D940" s="2"/>
      <c r="H940" s="1"/>
      <c r="I940" s="1"/>
      <c r="J940" s="1"/>
      <c r="K940" s="1"/>
    </row>
    <row r="941" ht="15.75" customHeight="1">
      <c r="A941" s="1"/>
      <c r="D941" s="2"/>
      <c r="H941" s="1"/>
      <c r="I941" s="1"/>
      <c r="J941" s="1"/>
      <c r="K941" s="1"/>
    </row>
    <row r="942" ht="15.75" customHeight="1">
      <c r="A942" s="1"/>
      <c r="D942" s="2"/>
      <c r="H942" s="1"/>
      <c r="I942" s="1"/>
      <c r="J942" s="1"/>
      <c r="K942" s="1"/>
    </row>
    <row r="943" ht="15.75" customHeight="1">
      <c r="A943" s="1"/>
      <c r="D943" s="2"/>
      <c r="H943" s="1"/>
      <c r="I943" s="1"/>
      <c r="J943" s="1"/>
      <c r="K943" s="1"/>
    </row>
    <row r="944" ht="15.75" customHeight="1">
      <c r="A944" s="1"/>
      <c r="D944" s="2"/>
      <c r="H944" s="1"/>
      <c r="I944" s="1"/>
      <c r="J944" s="1"/>
      <c r="K944" s="1"/>
    </row>
    <row r="945" ht="15.75" customHeight="1">
      <c r="A945" s="1"/>
      <c r="D945" s="2"/>
      <c r="H945" s="1"/>
      <c r="I945" s="1"/>
      <c r="J945" s="1"/>
      <c r="K945" s="1"/>
    </row>
    <row r="946" ht="15.75" customHeight="1">
      <c r="A946" s="1"/>
      <c r="D946" s="2"/>
      <c r="H946" s="1"/>
      <c r="I946" s="1"/>
      <c r="J946" s="1"/>
      <c r="K946" s="1"/>
    </row>
    <row r="947" ht="15.75" customHeight="1">
      <c r="A947" s="1"/>
      <c r="D947" s="2"/>
      <c r="H947" s="1"/>
      <c r="I947" s="1"/>
      <c r="J947" s="1"/>
      <c r="K947" s="1"/>
    </row>
    <row r="948" ht="15.75" customHeight="1">
      <c r="A948" s="1"/>
      <c r="D948" s="2"/>
      <c r="H948" s="1"/>
      <c r="I948" s="1"/>
      <c r="J948" s="1"/>
      <c r="K948" s="1"/>
    </row>
    <row r="949" ht="15.75" customHeight="1">
      <c r="A949" s="1"/>
      <c r="D949" s="2"/>
      <c r="H949" s="1"/>
      <c r="I949" s="1"/>
      <c r="J949" s="1"/>
      <c r="K949" s="1"/>
    </row>
    <row r="950" ht="15.75" customHeight="1">
      <c r="A950" s="1"/>
      <c r="D950" s="2"/>
      <c r="H950" s="1"/>
      <c r="I950" s="1"/>
      <c r="J950" s="1"/>
      <c r="K950" s="1"/>
    </row>
    <row r="951" ht="15.75" customHeight="1">
      <c r="A951" s="1"/>
      <c r="D951" s="2"/>
      <c r="H951" s="1"/>
      <c r="I951" s="1"/>
      <c r="J951" s="1"/>
      <c r="K951" s="1"/>
    </row>
    <row r="952" ht="15.75" customHeight="1">
      <c r="A952" s="1"/>
      <c r="D952" s="2"/>
      <c r="H952" s="1"/>
      <c r="I952" s="1"/>
      <c r="J952" s="1"/>
      <c r="K952" s="1"/>
    </row>
    <row r="953" ht="15.75" customHeight="1">
      <c r="A953" s="1"/>
      <c r="D953" s="2"/>
      <c r="H953" s="1"/>
      <c r="I953" s="1"/>
      <c r="J953" s="1"/>
      <c r="K953" s="1"/>
    </row>
    <row r="954" ht="15.75" customHeight="1">
      <c r="A954" s="1"/>
      <c r="D954" s="2"/>
      <c r="H954" s="1"/>
      <c r="I954" s="1"/>
      <c r="J954" s="1"/>
      <c r="K954" s="1"/>
    </row>
    <row r="955" ht="15.75" customHeight="1">
      <c r="A955" s="1"/>
      <c r="D955" s="2"/>
      <c r="H955" s="1"/>
      <c r="I955" s="1"/>
      <c r="J955" s="1"/>
      <c r="K955" s="1"/>
    </row>
    <row r="956" ht="15.75" customHeight="1">
      <c r="A956" s="1"/>
      <c r="D956" s="2"/>
      <c r="H956" s="1"/>
      <c r="I956" s="1"/>
      <c r="J956" s="1"/>
      <c r="K956" s="1"/>
    </row>
    <row r="957" ht="15.75" customHeight="1">
      <c r="A957" s="1"/>
      <c r="D957" s="2"/>
      <c r="H957" s="1"/>
      <c r="I957" s="1"/>
      <c r="J957" s="1"/>
      <c r="K957" s="1"/>
    </row>
    <row r="958" ht="15.75" customHeight="1">
      <c r="A958" s="1"/>
      <c r="D958" s="2"/>
      <c r="H958" s="1"/>
      <c r="I958" s="1"/>
      <c r="J958" s="1"/>
      <c r="K958" s="1"/>
    </row>
    <row r="959" ht="15.75" customHeight="1">
      <c r="A959" s="1"/>
      <c r="D959" s="2"/>
      <c r="H959" s="1"/>
      <c r="I959" s="1"/>
      <c r="J959" s="1"/>
      <c r="K959" s="1"/>
    </row>
    <row r="960" ht="15.75" customHeight="1">
      <c r="A960" s="1"/>
      <c r="D960" s="2"/>
      <c r="H960" s="1"/>
      <c r="I960" s="1"/>
      <c r="J960" s="1"/>
      <c r="K960" s="1"/>
    </row>
    <row r="961" ht="15.75" customHeight="1">
      <c r="A961" s="1"/>
      <c r="D961" s="2"/>
      <c r="H961" s="1"/>
      <c r="I961" s="1"/>
      <c r="J961" s="1"/>
      <c r="K961" s="1"/>
    </row>
    <row r="962" ht="15.75" customHeight="1">
      <c r="A962" s="1"/>
      <c r="D962" s="2"/>
      <c r="H962" s="1"/>
      <c r="I962" s="1"/>
      <c r="J962" s="1"/>
      <c r="K962" s="1"/>
    </row>
    <row r="963" ht="15.75" customHeight="1">
      <c r="A963" s="1"/>
      <c r="D963" s="2"/>
      <c r="H963" s="1"/>
      <c r="I963" s="1"/>
      <c r="J963" s="1"/>
      <c r="K963" s="1"/>
    </row>
    <row r="964" ht="15.75" customHeight="1">
      <c r="A964" s="1"/>
      <c r="D964" s="2"/>
      <c r="H964" s="1"/>
      <c r="I964" s="1"/>
      <c r="J964" s="1"/>
      <c r="K964" s="1"/>
    </row>
    <row r="965" ht="15.75" customHeight="1">
      <c r="A965" s="1"/>
      <c r="D965" s="2"/>
      <c r="H965" s="1"/>
      <c r="I965" s="1"/>
      <c r="J965" s="1"/>
      <c r="K965" s="1"/>
    </row>
    <row r="966" ht="15.75" customHeight="1">
      <c r="A966" s="1"/>
      <c r="D966" s="2"/>
      <c r="H966" s="1"/>
      <c r="I966" s="1"/>
      <c r="J966" s="1"/>
      <c r="K966" s="1"/>
    </row>
    <row r="967" ht="15.75" customHeight="1">
      <c r="A967" s="1"/>
      <c r="D967" s="2"/>
      <c r="H967" s="1"/>
      <c r="I967" s="1"/>
      <c r="J967" s="1"/>
      <c r="K967" s="1"/>
    </row>
    <row r="968" ht="15.75" customHeight="1">
      <c r="A968" s="1"/>
      <c r="D968" s="2"/>
      <c r="H968" s="1"/>
      <c r="I968" s="1"/>
      <c r="J968" s="1"/>
      <c r="K968" s="1"/>
    </row>
    <row r="969" ht="15.75" customHeight="1">
      <c r="A969" s="1"/>
      <c r="D969" s="2"/>
      <c r="H969" s="1"/>
      <c r="I969" s="1"/>
      <c r="J969" s="1"/>
      <c r="K969" s="1"/>
    </row>
    <row r="970" ht="15.75" customHeight="1">
      <c r="A970" s="1"/>
      <c r="D970" s="2"/>
      <c r="H970" s="1"/>
      <c r="I970" s="1"/>
      <c r="J970" s="1"/>
      <c r="K970" s="1"/>
    </row>
    <row r="971" ht="15.75" customHeight="1">
      <c r="A971" s="1"/>
      <c r="D971" s="2"/>
      <c r="H971" s="1"/>
      <c r="I971" s="1"/>
      <c r="J971" s="1"/>
      <c r="K971" s="1"/>
    </row>
    <row r="972" ht="15.75" customHeight="1">
      <c r="A972" s="1"/>
      <c r="D972" s="2"/>
      <c r="H972" s="1"/>
      <c r="I972" s="1"/>
      <c r="J972" s="1"/>
      <c r="K972" s="1"/>
    </row>
    <row r="973" ht="15.75" customHeight="1">
      <c r="A973" s="1"/>
      <c r="D973" s="2"/>
      <c r="H973" s="1"/>
      <c r="I973" s="1"/>
      <c r="J973" s="1"/>
      <c r="K973" s="1"/>
    </row>
    <row r="974" ht="15.75" customHeight="1">
      <c r="A974" s="1"/>
      <c r="D974" s="2"/>
      <c r="H974" s="1"/>
      <c r="I974" s="1"/>
      <c r="J974" s="1"/>
      <c r="K974" s="1"/>
    </row>
    <row r="975" ht="15.75" customHeight="1">
      <c r="A975" s="1"/>
      <c r="D975" s="2"/>
      <c r="H975" s="1"/>
      <c r="I975" s="1"/>
      <c r="J975" s="1"/>
      <c r="K975" s="1"/>
    </row>
    <row r="976" ht="15.75" customHeight="1">
      <c r="A976" s="1"/>
      <c r="D976" s="2"/>
      <c r="H976" s="1"/>
      <c r="I976" s="1"/>
      <c r="J976" s="1"/>
      <c r="K976" s="1"/>
    </row>
    <row r="977" ht="15.75" customHeight="1">
      <c r="A977" s="1"/>
      <c r="D977" s="2"/>
      <c r="H977" s="1"/>
      <c r="I977" s="1"/>
      <c r="J977" s="1"/>
      <c r="K977" s="1"/>
    </row>
    <row r="978" ht="15.75" customHeight="1">
      <c r="A978" s="1"/>
      <c r="D978" s="2"/>
      <c r="H978" s="1"/>
      <c r="I978" s="1"/>
      <c r="J978" s="1"/>
      <c r="K978" s="1"/>
    </row>
    <row r="979" ht="15.75" customHeight="1">
      <c r="A979" s="1"/>
      <c r="D979" s="2"/>
      <c r="H979" s="1"/>
      <c r="I979" s="1"/>
      <c r="J979" s="1"/>
      <c r="K979" s="1"/>
    </row>
    <row r="980" ht="15.75" customHeight="1">
      <c r="A980" s="1"/>
      <c r="D980" s="2"/>
      <c r="H980" s="1"/>
      <c r="I980" s="1"/>
      <c r="J980" s="1"/>
      <c r="K980" s="1"/>
    </row>
    <row r="981" ht="15.75" customHeight="1">
      <c r="A981" s="1"/>
      <c r="D981" s="2"/>
      <c r="H981" s="1"/>
      <c r="I981" s="1"/>
      <c r="J981" s="1"/>
      <c r="K981" s="1"/>
    </row>
    <row r="982" ht="15.75" customHeight="1">
      <c r="A982" s="1"/>
      <c r="D982" s="2"/>
      <c r="H982" s="1"/>
      <c r="I982" s="1"/>
      <c r="J982" s="1"/>
      <c r="K982" s="1"/>
    </row>
    <row r="983" ht="15.75" customHeight="1">
      <c r="A983" s="1"/>
      <c r="D983" s="2"/>
      <c r="H983" s="1"/>
      <c r="I983" s="1"/>
      <c r="J983" s="1"/>
      <c r="K983" s="1"/>
    </row>
    <row r="984" ht="15.75" customHeight="1">
      <c r="A984" s="1"/>
      <c r="D984" s="2"/>
      <c r="H984" s="1"/>
      <c r="I984" s="1"/>
      <c r="J984" s="1"/>
      <c r="K984" s="1"/>
    </row>
    <row r="985" ht="15.75" customHeight="1">
      <c r="A985" s="1"/>
      <c r="D985" s="2"/>
      <c r="H985" s="1"/>
      <c r="I985" s="1"/>
      <c r="J985" s="1"/>
      <c r="K985" s="1"/>
    </row>
    <row r="986" ht="15.75" customHeight="1">
      <c r="A986" s="1"/>
      <c r="D986" s="2"/>
      <c r="H986" s="1"/>
      <c r="I986" s="1"/>
      <c r="J986" s="1"/>
      <c r="K986" s="1"/>
    </row>
    <row r="987" ht="15.75" customHeight="1">
      <c r="A987" s="1"/>
      <c r="D987" s="2"/>
      <c r="H987" s="1"/>
      <c r="I987" s="1"/>
      <c r="J987" s="1"/>
      <c r="K987" s="1"/>
    </row>
    <row r="988" ht="15.75" customHeight="1">
      <c r="A988" s="1"/>
      <c r="D988" s="2"/>
      <c r="H988" s="1"/>
      <c r="I988" s="1"/>
      <c r="J988" s="1"/>
      <c r="K988" s="1"/>
    </row>
    <row r="989" ht="15.75" customHeight="1">
      <c r="A989" s="1"/>
      <c r="D989" s="2"/>
      <c r="H989" s="1"/>
      <c r="I989" s="1"/>
      <c r="J989" s="1"/>
      <c r="K989" s="1"/>
    </row>
    <row r="990" ht="15.75" customHeight="1">
      <c r="A990" s="1"/>
      <c r="D990" s="2"/>
      <c r="H990" s="1"/>
      <c r="I990" s="1"/>
      <c r="J990" s="1"/>
      <c r="K990" s="1"/>
    </row>
    <row r="991" ht="15.75" customHeight="1">
      <c r="A991" s="1"/>
      <c r="D991" s="2"/>
      <c r="H991" s="1"/>
      <c r="I991" s="1"/>
      <c r="J991" s="1"/>
      <c r="K991" s="1"/>
    </row>
    <row r="992" ht="15.75" customHeight="1">
      <c r="A992" s="1"/>
      <c r="D992" s="2"/>
      <c r="H992" s="1"/>
      <c r="I992" s="1"/>
      <c r="J992" s="1"/>
      <c r="K992" s="1"/>
    </row>
    <row r="993" ht="15.75" customHeight="1">
      <c r="A993" s="1"/>
      <c r="D993" s="2"/>
      <c r="H993" s="1"/>
      <c r="I993" s="1"/>
      <c r="J993" s="1"/>
      <c r="K993" s="1"/>
    </row>
    <row r="994" ht="15.75" customHeight="1">
      <c r="A994" s="1"/>
      <c r="D994" s="2"/>
      <c r="H994" s="1"/>
      <c r="I994" s="1"/>
      <c r="J994" s="1"/>
      <c r="K994" s="1"/>
    </row>
    <row r="995" ht="15.75" customHeight="1">
      <c r="A995" s="1"/>
      <c r="D995" s="2"/>
      <c r="H995" s="1"/>
      <c r="I995" s="1"/>
      <c r="J995" s="1"/>
      <c r="K995" s="1"/>
    </row>
    <row r="996" ht="15.75" customHeight="1">
      <c r="A996" s="1"/>
      <c r="D996" s="2"/>
      <c r="H996" s="1"/>
      <c r="I996" s="1"/>
      <c r="J996" s="1"/>
      <c r="K996" s="1"/>
    </row>
    <row r="997" ht="15.75" customHeight="1">
      <c r="A997" s="1"/>
      <c r="D997" s="2"/>
      <c r="H997" s="1"/>
      <c r="I997" s="1"/>
      <c r="J997" s="1"/>
      <c r="K997" s="1"/>
    </row>
    <row r="998" ht="15.75" customHeight="1">
      <c r="A998" s="1"/>
      <c r="D998" s="2"/>
      <c r="H998" s="1"/>
      <c r="I998" s="1"/>
      <c r="J998" s="1"/>
      <c r="K998" s="1"/>
    </row>
    <row r="999" ht="15.75" customHeight="1">
      <c r="A999" s="1"/>
      <c r="D999" s="2"/>
      <c r="H999" s="1"/>
      <c r="I999" s="1"/>
      <c r="J999" s="1"/>
      <c r="K999" s="1"/>
    </row>
    <row r="1000" ht="15.75" customHeight="1">
      <c r="A1000" s="1"/>
      <c r="D1000" s="2"/>
      <c r="H1000" s="1"/>
      <c r="I1000" s="1"/>
      <c r="J1000" s="1"/>
      <c r="K1000" s="1"/>
    </row>
  </sheetData>
  <mergeCells count="32">
    <mergeCell ref="Q118:S118"/>
    <mergeCell ref="T118:AB118"/>
    <mergeCell ref="D1:J1"/>
    <mergeCell ref="F3:H3"/>
    <mergeCell ref="I3:K3"/>
    <mergeCell ref="A116:AK116"/>
    <mergeCell ref="A117:AJ117"/>
    <mergeCell ref="A118:A120"/>
    <mergeCell ref="B118:P118"/>
    <mergeCell ref="B119:D119"/>
    <mergeCell ref="E119:G119"/>
    <mergeCell ref="H119:J119"/>
    <mergeCell ref="K119:M119"/>
    <mergeCell ref="N119:P119"/>
    <mergeCell ref="Q119:Q120"/>
    <mergeCell ref="R119:R120"/>
    <mergeCell ref="S119:S120"/>
    <mergeCell ref="T119:V119"/>
    <mergeCell ref="W119:Y119"/>
    <mergeCell ref="Z119:AB119"/>
    <mergeCell ref="AD119:AJ119"/>
    <mergeCell ref="AD130:AJ130"/>
    <mergeCell ref="AD131:AF131"/>
    <mergeCell ref="AH131:AJ131"/>
    <mergeCell ref="AF135:AH136"/>
    <mergeCell ref="AD120:AF120"/>
    <mergeCell ref="AH120:AJ120"/>
    <mergeCell ref="AD123:AF123"/>
    <mergeCell ref="AH123:AJ123"/>
    <mergeCell ref="AD126:AJ126"/>
    <mergeCell ref="AD127:AF127"/>
    <mergeCell ref="AH127:AJ127"/>
  </mergeCells>
  <dataValidations>
    <dataValidation type="decimal" allowBlank="1" showInputMessage="1" showErrorMessage="1" prompt="Error de captura - Introducir números enteros" sqref="B121:P136">
      <formula1>0.0</formula1>
      <formula2>100000.0</formula2>
    </dataValidation>
    <dataValidation type="list" allowBlank="1" showInputMessage="1" showErrorMessage="1" prompt="DATO ERRONEO!  - POR FAVOR RESPONDER CORRECTAMENTE." sqref="C43:C45 C48 C51:C52 C56:C61 C76:C77">
      <formula1>#REF!</formula1>
    </dataValidation>
    <dataValidation type="decimal" allowBlank="1" showErrorMessage="1" sqref="AD122 Q147">
      <formula1>0.0</formula1>
      <formula2>1000000.0</formula2>
    </dataValidation>
  </dataValidations>
  <printOptions/>
  <pageMargins bottom="0.75" footer="0.0" header="0.0" left="0.25" right="0.25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2023-04-18T16:25:34Z</dcterms:created>
  <dc:creator>usuario</dc:creator>
</cp:coreProperties>
</file>